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85" yWindow="-150" windowWidth="9630" windowHeight="11955"/>
  </bookViews>
  <sheets>
    <sheet name="Stor Bane 2013" sheetId="1" r:id="rId1"/>
    <sheet name="Statistik" sheetId="3" r:id="rId2"/>
    <sheet name="Årsberegning" sheetId="4" r:id="rId3"/>
  </sheets>
  <definedNames>
    <definedName name="_xlnm._FilterDatabase" localSheetId="0" hidden="1">'Stor Bane 2013'!$A$9:$AJ$9</definedName>
    <definedName name="_xlnm._FilterDatabase" localSheetId="2" hidden="1">Årsberegning!$A$9:$AG$9</definedName>
  </definedNames>
  <calcPr calcId="145621"/>
</workbook>
</file>

<file path=xl/calcChain.xml><?xml version="1.0" encoding="utf-8"?>
<calcChain xmlns="http://schemas.openxmlformats.org/spreadsheetml/2006/main">
  <c r="E32" i="1" l="1"/>
  <c r="E33" i="1"/>
  <c r="E34" i="1"/>
  <c r="E35" i="1"/>
  <c r="E36" i="1"/>
  <c r="E37" i="1"/>
  <c r="E38" i="1"/>
  <c r="E48" i="1" l="1"/>
  <c r="E27" i="1"/>
  <c r="E43" i="1"/>
  <c r="E31" i="1"/>
  <c r="E24" i="1"/>
  <c r="E20" i="1"/>
  <c r="E41" i="1"/>
  <c r="E26" i="1"/>
  <c r="E42" i="1"/>
  <c r="E19" i="1"/>
  <c r="E14" i="1"/>
  <c r="E21" i="1"/>
  <c r="E23" i="1"/>
  <c r="E47" i="1"/>
  <c r="E18" i="1"/>
  <c r="E16" i="1"/>
  <c r="E22" i="1"/>
  <c r="E25" i="1"/>
  <c r="E13" i="1"/>
  <c r="E45" i="1"/>
  <c r="E29" i="1"/>
  <c r="E40" i="1"/>
  <c r="E30" i="1"/>
  <c r="E39" i="1"/>
  <c r="E15" i="1"/>
  <c r="E46" i="1"/>
  <c r="E44" i="1"/>
  <c r="E28" i="1"/>
  <c r="AA28" i="1" l="1"/>
  <c r="V28" i="1"/>
  <c r="V33" i="1"/>
  <c r="V21" i="1"/>
  <c r="V14" i="1"/>
  <c r="V19" i="1"/>
  <c r="V42" i="1"/>
  <c r="V26" i="1"/>
  <c r="V41" i="1"/>
  <c r="V20" i="1"/>
  <c r="V24" i="1"/>
  <c r="V37" i="1"/>
  <c r="V38" i="1"/>
  <c r="V31" i="1"/>
  <c r="V43" i="1"/>
  <c r="V27" i="1"/>
  <c r="V48" i="1"/>
  <c r="V17" i="1"/>
  <c r="V11" i="1"/>
  <c r="V10" i="1"/>
  <c r="V12" i="1"/>
  <c r="V49" i="1"/>
  <c r="V50" i="1"/>
  <c r="V51" i="1"/>
  <c r="P30" i="1"/>
  <c r="P40" i="1"/>
  <c r="P29" i="1"/>
  <c r="P45" i="1"/>
  <c r="P13" i="1"/>
  <c r="P25" i="1"/>
  <c r="P35" i="1"/>
  <c r="P22" i="1"/>
  <c r="P16" i="1"/>
  <c r="P36" i="1"/>
  <c r="P34" i="1"/>
  <c r="P18" i="1"/>
  <c r="P47" i="1"/>
  <c r="P23" i="1"/>
  <c r="P33" i="1"/>
  <c r="P21" i="1"/>
  <c r="P14" i="1"/>
  <c r="P19" i="1"/>
  <c r="P42" i="1"/>
  <c r="P26" i="1"/>
  <c r="P41" i="1"/>
  <c r="P20" i="1"/>
  <c r="P24" i="1"/>
  <c r="P37" i="1"/>
  <c r="P38" i="1"/>
  <c r="P31" i="1"/>
  <c r="P43" i="1"/>
  <c r="P27" i="1"/>
  <c r="P48" i="1"/>
  <c r="P17" i="1"/>
  <c r="P11" i="1"/>
  <c r="P10" i="1"/>
  <c r="P12" i="1"/>
  <c r="P49" i="1"/>
  <c r="P50" i="1"/>
  <c r="P51" i="1"/>
  <c r="K32" i="1"/>
  <c r="K44" i="1"/>
  <c r="K46" i="1"/>
  <c r="K15" i="1"/>
  <c r="K39" i="1"/>
  <c r="K30" i="1"/>
  <c r="K40" i="1"/>
  <c r="K29" i="1"/>
  <c r="K45" i="1"/>
  <c r="K13" i="1"/>
  <c r="K25" i="1"/>
  <c r="K35" i="1"/>
  <c r="K22" i="1"/>
  <c r="K16" i="1"/>
  <c r="K36" i="1"/>
  <c r="K34" i="1"/>
  <c r="K18" i="1"/>
  <c r="K47" i="1"/>
  <c r="K23" i="1"/>
  <c r="K33" i="1"/>
  <c r="K21" i="1"/>
  <c r="K14" i="1"/>
  <c r="K19" i="1"/>
  <c r="K42" i="1"/>
  <c r="K26" i="1"/>
  <c r="K41" i="1"/>
  <c r="K20" i="1"/>
  <c r="K24" i="1"/>
  <c r="K37" i="1"/>
  <c r="K38" i="1"/>
  <c r="K31" i="1"/>
  <c r="K43" i="1"/>
  <c r="K27" i="1"/>
  <c r="K48" i="1"/>
  <c r="K17" i="1"/>
  <c r="K11" i="1"/>
  <c r="K10" i="1"/>
  <c r="K12" i="1"/>
  <c r="K49" i="1"/>
  <c r="K50" i="1"/>
  <c r="K51" i="1"/>
  <c r="K28" i="1"/>
  <c r="V30" i="1"/>
  <c r="V40" i="1"/>
  <c r="V29" i="1"/>
  <c r="V45" i="1"/>
  <c r="V13" i="1"/>
  <c r="V23" i="1"/>
  <c r="V23" i="4" l="1"/>
  <c r="V22" i="4"/>
  <c r="V21" i="4"/>
  <c r="V17" i="4"/>
  <c r="V43" i="4"/>
  <c r="V36" i="4"/>
  <c r="V49" i="4"/>
  <c r="V46" i="4"/>
  <c r="V40" i="4"/>
  <c r="V30" i="4"/>
  <c r="V45" i="4"/>
  <c r="V12" i="4"/>
  <c r="V35" i="4"/>
  <c r="V47" i="4"/>
  <c r="V37" i="4"/>
  <c r="V39" i="4"/>
  <c r="V14" i="4"/>
  <c r="V20" i="4"/>
  <c r="V51" i="4"/>
  <c r="V18" i="4"/>
  <c r="V32" i="4"/>
  <c r="V31" i="4"/>
  <c r="V34" i="4"/>
  <c r="V19" i="4"/>
  <c r="V44" i="4"/>
  <c r="V10" i="4"/>
  <c r="V48" i="4"/>
  <c r="V29" i="4"/>
  <c r="V16" i="4"/>
  <c r="V42" i="4"/>
  <c r="V11" i="4"/>
  <c r="V13" i="4"/>
  <c r="V15" i="4"/>
  <c r="V24" i="4"/>
  <c r="V25" i="4"/>
  <c r="V26" i="4"/>
  <c r="V27" i="4"/>
  <c r="V28" i="4"/>
  <c r="V33" i="4"/>
  <c r="V38" i="4"/>
  <c r="V41" i="4"/>
  <c r="V50" i="4"/>
  <c r="X36" i="4"/>
  <c r="X22" i="4"/>
  <c r="X49" i="4"/>
  <c r="X46" i="4"/>
  <c r="X40" i="4"/>
  <c r="X30" i="4"/>
  <c r="X45" i="4"/>
  <c r="X23" i="4"/>
  <c r="X43" i="4"/>
  <c r="X12" i="4"/>
  <c r="X35" i="4"/>
  <c r="X47" i="4"/>
  <c r="X37" i="4"/>
  <c r="X39" i="4"/>
  <c r="X14" i="4"/>
  <c r="X20" i="4"/>
  <c r="X51" i="4"/>
  <c r="X17" i="4"/>
  <c r="X18" i="4"/>
  <c r="X32" i="4"/>
  <c r="X31" i="4"/>
  <c r="X34" i="4"/>
  <c r="X19" i="4"/>
  <c r="X44" i="4"/>
  <c r="X10" i="4"/>
  <c r="X48" i="4"/>
  <c r="X29" i="4"/>
  <c r="X16" i="4"/>
  <c r="X42" i="4"/>
  <c r="X11" i="4"/>
  <c r="X13" i="4"/>
  <c r="X15" i="4"/>
  <c r="X21" i="4"/>
  <c r="X24" i="4"/>
  <c r="X25" i="4"/>
  <c r="X26" i="4"/>
  <c r="X27" i="4"/>
  <c r="X28" i="4"/>
  <c r="X33" i="4"/>
  <c r="X38" i="4"/>
  <c r="X41" i="4"/>
  <c r="X50" i="4"/>
  <c r="AA11" i="1" l="1"/>
  <c r="AA41" i="1"/>
  <c r="AA20" i="1"/>
  <c r="AA12" i="1"/>
  <c r="AA49" i="1"/>
  <c r="AA50" i="1"/>
  <c r="AA51" i="1"/>
  <c r="AA10" i="1"/>
  <c r="AA37" i="1"/>
  <c r="AA38" i="1"/>
  <c r="AA31" i="1"/>
  <c r="AA43" i="1"/>
  <c r="AA27" i="1"/>
  <c r="AA48" i="1"/>
  <c r="AA17" i="1"/>
  <c r="AA24" i="1"/>
  <c r="AA32" i="1"/>
  <c r="AA44" i="1"/>
  <c r="AA46" i="1"/>
  <c r="AA15" i="1"/>
  <c r="AA39" i="1"/>
  <c r="AA30" i="1"/>
  <c r="AA40" i="1"/>
  <c r="AA29" i="1"/>
  <c r="AA45" i="1"/>
  <c r="AA13" i="1"/>
  <c r="AA25" i="1"/>
  <c r="AA35" i="1"/>
  <c r="AA22" i="1"/>
  <c r="AA16" i="1"/>
  <c r="AA36" i="1"/>
  <c r="AA34" i="1"/>
  <c r="AA18" i="1"/>
  <c r="AA47" i="1"/>
  <c r="AA23" i="1"/>
  <c r="AA33" i="1"/>
  <c r="AA21" i="1"/>
  <c r="AA14" i="1"/>
  <c r="AA19" i="1"/>
  <c r="AA42" i="1"/>
  <c r="AA26" i="1"/>
  <c r="AG32" i="1"/>
  <c r="AG44" i="1"/>
  <c r="AG46" i="1"/>
  <c r="AG15" i="1"/>
  <c r="AG39" i="1"/>
  <c r="AG30" i="1"/>
  <c r="AG40" i="1"/>
  <c r="AG29" i="1"/>
  <c r="AG45" i="1"/>
  <c r="AG13" i="1"/>
  <c r="AG25" i="1"/>
  <c r="AG35" i="1"/>
  <c r="AG22" i="1"/>
  <c r="AG16" i="1"/>
  <c r="AG36" i="1"/>
  <c r="AG34" i="1"/>
  <c r="AG18" i="1"/>
  <c r="AG47" i="1"/>
  <c r="AG23" i="1"/>
  <c r="AG33" i="1"/>
  <c r="AG21" i="1"/>
  <c r="AG14" i="1"/>
  <c r="AG19" i="1"/>
  <c r="AG42" i="1"/>
  <c r="AG26" i="1"/>
  <c r="AG41" i="1"/>
  <c r="AG20" i="1"/>
  <c r="AG24" i="1"/>
  <c r="AG37" i="1"/>
  <c r="AG38" i="1"/>
  <c r="AG31" i="1"/>
  <c r="AG43" i="1"/>
  <c r="AG27" i="1"/>
  <c r="AG48" i="1"/>
  <c r="AG17" i="1"/>
  <c r="AG11" i="1"/>
  <c r="AG10" i="1"/>
  <c r="AG12" i="1"/>
  <c r="AG49" i="1"/>
  <c r="AG50" i="1"/>
  <c r="AG51" i="1"/>
  <c r="AG28" i="1"/>
  <c r="V32" i="1" l="1"/>
  <c r="V44" i="1"/>
  <c r="V46" i="1"/>
  <c r="V15" i="1"/>
  <c r="V39" i="1"/>
  <c r="V25" i="1"/>
  <c r="V35" i="1"/>
  <c r="V22" i="1"/>
  <c r="V16" i="1"/>
  <c r="V36" i="1"/>
  <c r="V34" i="1"/>
  <c r="V18" i="1"/>
  <c r="V47" i="1"/>
  <c r="P32" i="1" l="1"/>
  <c r="P44" i="1"/>
  <c r="P46" i="1"/>
  <c r="P15" i="1"/>
  <c r="P39" i="1"/>
  <c r="P28" i="1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E5" i="3"/>
  <c r="D5" i="3"/>
  <c r="A2" i="3" l="1"/>
  <c r="AD5" i="3" l="1"/>
</calcChain>
</file>

<file path=xl/sharedStrings.xml><?xml version="1.0" encoding="utf-8"?>
<sst xmlns="http://schemas.openxmlformats.org/spreadsheetml/2006/main" count="289" uniqueCount="151">
  <si>
    <t xml:space="preserve">Jørn </t>
  </si>
  <si>
    <t>Lisbeth</t>
  </si>
  <si>
    <t>Pedersen</t>
  </si>
  <si>
    <t>Leif</t>
  </si>
  <si>
    <t>10 bedste</t>
  </si>
  <si>
    <t>point</t>
  </si>
  <si>
    <t>Vestergaard</t>
  </si>
  <si>
    <t>Lone</t>
  </si>
  <si>
    <t>TOTAL</t>
  </si>
  <si>
    <t>MAJ</t>
  </si>
  <si>
    <t>3 bedste</t>
  </si>
  <si>
    <t>Kristiansen</t>
  </si>
  <si>
    <t>JUNI</t>
  </si>
  <si>
    <t>PLAC</t>
  </si>
  <si>
    <t>Året</t>
  </si>
  <si>
    <t>Erik</t>
  </si>
  <si>
    <t>Antal</t>
  </si>
  <si>
    <t>scores</t>
  </si>
  <si>
    <t>JULI</t>
  </si>
  <si>
    <t>(dog ikke "Norsk Stbf." og "gratis drop inden for en køllelængde")</t>
  </si>
  <si>
    <t>AUGUST</t>
  </si>
  <si>
    <t>SEPT.</t>
  </si>
  <si>
    <t>Hjæresen</t>
  </si>
  <si>
    <t>Antal spillere</t>
  </si>
  <si>
    <t>HUSK! Det er ALTID scoren på de første 9 huller der er tællende i mandagsmatcherne !! (dvs. ikke bag-9, hvis du spiller 18 hl. - bag-9 er ok, hvis du kun spiller 9 hl.)</t>
  </si>
  <si>
    <t>Pointoversigt for deltagere i Kaninudvalgets 2012-turnering</t>
  </si>
  <si>
    <t>Fornavn</t>
  </si>
  <si>
    <t>Efternavn</t>
  </si>
  <si>
    <t>Nr.</t>
  </si>
  <si>
    <t>Scores med 1 point gives (for statistikkens skyld) til de spillere vi ved har været på banen, men som ikke har afleveret scorekort</t>
  </si>
  <si>
    <t>Maj</t>
  </si>
  <si>
    <t>Juni</t>
  </si>
  <si>
    <t>Juli</t>
  </si>
  <si>
    <t>August</t>
  </si>
  <si>
    <t>September</t>
  </si>
  <si>
    <t xml:space="preserve"> = Vinder af månedspræmie</t>
  </si>
  <si>
    <t>xx</t>
  </si>
  <si>
    <t xml:space="preserve"> = Hcp-regulering</t>
  </si>
  <si>
    <t>Kaniner med 
spilleret til stor bane</t>
  </si>
  <si>
    <t>Munk</t>
  </si>
  <si>
    <t>Braunstein</t>
  </si>
  <si>
    <t>Sølvmose</t>
  </si>
  <si>
    <t>Christine</t>
  </si>
  <si>
    <t xml:space="preserve">Jesper </t>
  </si>
  <si>
    <t>Thygesen</t>
  </si>
  <si>
    <t>Eva</t>
  </si>
  <si>
    <t>Vernerlund</t>
  </si>
  <si>
    <t>Kurt</t>
  </si>
  <si>
    <t>Winnie</t>
  </si>
  <si>
    <t>Lizi</t>
  </si>
  <si>
    <t>Desler</t>
  </si>
  <si>
    <t>Guldhammer</t>
  </si>
  <si>
    <t>Petersen</t>
  </si>
  <si>
    <t>Jan</t>
  </si>
  <si>
    <t>Christian</t>
  </si>
  <si>
    <t>Muff Hansen</t>
  </si>
  <si>
    <t xml:space="preserve">Lone </t>
  </si>
  <si>
    <t xml:space="preserve">Johnny </t>
  </si>
  <si>
    <t>Frederiksen</t>
  </si>
  <si>
    <t>Larsen</t>
  </si>
  <si>
    <t xml:space="preserve">John </t>
  </si>
  <si>
    <t>Johansen</t>
  </si>
  <si>
    <t xml:space="preserve">Britta </t>
  </si>
  <si>
    <t>Bente</t>
  </si>
  <si>
    <t>Borup</t>
  </si>
  <si>
    <t>Meulengrath</t>
  </si>
  <si>
    <t>Marianne</t>
  </si>
  <si>
    <t>Heisel</t>
  </si>
  <si>
    <t>Michael</t>
  </si>
  <si>
    <t>Jakobsen</t>
  </si>
  <si>
    <t>Bjarne</t>
  </si>
  <si>
    <t>Hansen</t>
  </si>
  <si>
    <t>Henrik</t>
  </si>
  <si>
    <t>Balling</t>
  </si>
  <si>
    <t>Steen</t>
  </si>
  <si>
    <t>Olesen</t>
  </si>
  <si>
    <t>Henning</t>
  </si>
  <si>
    <t>H. jensen</t>
  </si>
  <si>
    <t>Nordahl-Pedersen</t>
  </si>
  <si>
    <t>Carsten</t>
  </si>
  <si>
    <t>Kruse</t>
  </si>
  <si>
    <t xml:space="preserve"> = Oprykket fra Maglehøj</t>
  </si>
  <si>
    <t>Benth</t>
  </si>
  <si>
    <t>Tofteng</t>
  </si>
  <si>
    <t>Janne</t>
  </si>
  <si>
    <t>Grete</t>
  </si>
  <si>
    <t>Ostenfelt</t>
  </si>
  <si>
    <t>Slagspil</t>
  </si>
  <si>
    <t>Kasper</t>
  </si>
  <si>
    <t>Visti Christensen</t>
  </si>
  <si>
    <t>Vinnie</t>
  </si>
  <si>
    <t xml:space="preserve">Villy </t>
  </si>
  <si>
    <t>Buchtrup</t>
  </si>
  <si>
    <t xml:space="preserve">Inger </t>
  </si>
  <si>
    <t>larsen</t>
  </si>
  <si>
    <t>Pernille</t>
  </si>
  <si>
    <t>Ole</t>
  </si>
  <si>
    <t>Shellbil Sørensen</t>
  </si>
  <si>
    <t>Mette</t>
  </si>
  <si>
    <t>Vest Simonsen</t>
  </si>
  <si>
    <t xml:space="preserve">Linnea </t>
  </si>
  <si>
    <t>Weinreich</t>
  </si>
  <si>
    <t>Nina</t>
  </si>
  <si>
    <t>Sparresø</t>
  </si>
  <si>
    <t>Anne Mette</t>
  </si>
  <si>
    <t>Stiig</t>
  </si>
  <si>
    <t>Kalsing</t>
  </si>
  <si>
    <t>(dog ikke Månedsafslutninger)</t>
  </si>
  <si>
    <t>XX</t>
  </si>
  <si>
    <t xml:space="preserve"> = Årsvindere</t>
  </si>
  <si>
    <t>Pointoversigt for deltagere i Kaninudvalgets 2013-turnering</t>
  </si>
  <si>
    <t>Handicap April 2013</t>
  </si>
  <si>
    <t>Række</t>
  </si>
  <si>
    <t>Ketty</t>
  </si>
  <si>
    <t>Weis</t>
  </si>
  <si>
    <t>Tino</t>
  </si>
  <si>
    <t>Bolgann</t>
  </si>
  <si>
    <t>Unna</t>
  </si>
  <si>
    <t>Jønck</t>
  </si>
  <si>
    <t>Inger Kirstine</t>
  </si>
  <si>
    <t>John</t>
  </si>
  <si>
    <t>Andersen</t>
  </si>
  <si>
    <t>Svend</t>
  </si>
  <si>
    <t>West Hansen</t>
  </si>
  <si>
    <t>Jørgen</t>
  </si>
  <si>
    <t>Sinkjær</t>
  </si>
  <si>
    <t>Linnea</t>
  </si>
  <si>
    <t>Tove Riis</t>
  </si>
  <si>
    <t>Karen</t>
  </si>
  <si>
    <t>Johnny</t>
  </si>
  <si>
    <t>Britta</t>
  </si>
  <si>
    <t>Jesper</t>
  </si>
  <si>
    <t>Heidi</t>
  </si>
  <si>
    <t>Christian Muff</t>
  </si>
  <si>
    <t>Svend Aage</t>
  </si>
  <si>
    <t>Boiskau Andersen</t>
  </si>
  <si>
    <t>Henny</t>
  </si>
  <si>
    <t>Willy</t>
  </si>
  <si>
    <t>Ostenfeld</t>
  </si>
  <si>
    <t>Conni Haslund</t>
  </si>
  <si>
    <t>Hanne</t>
  </si>
  <si>
    <t>Christiansen</t>
  </si>
  <si>
    <t>Karen Krohholm</t>
  </si>
  <si>
    <t>Jensen</t>
  </si>
  <si>
    <t>Poul</t>
  </si>
  <si>
    <t>Engelund Kampman</t>
  </si>
  <si>
    <t>Kaudi</t>
  </si>
  <si>
    <t>Lars</t>
  </si>
  <si>
    <t>Kanin</t>
  </si>
  <si>
    <t>Knud</t>
  </si>
  <si>
    <t>Mortensen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</si>
</sst>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i/>
      <sz val="26"/>
      <name val="Baskerville Old Face"/>
      <family val="1"/>
    </font>
    <font>
      <i/>
      <sz val="12"/>
      <name val="Baskerville Old Face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Border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8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0" xfId="0" applyFill="1" applyBorder="1"/>
    <xf numFmtId="0" fontId="0" fillId="0" borderId="31" xfId="0" applyFill="1" applyBorder="1"/>
    <xf numFmtId="0" fontId="7" fillId="0" borderId="0" xfId="0" applyFont="1" applyFill="1" applyAlignment="1">
      <alignment horizontal="left" vertical="top" wrapText="1"/>
    </xf>
    <xf numFmtId="0" fontId="0" fillId="0" borderId="12" xfId="0" applyFill="1" applyBorder="1"/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0" borderId="5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4" fillId="4" borderId="12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5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/>
    <xf numFmtId="0" fontId="1" fillId="0" borderId="12" xfId="0" applyFont="1" applyFill="1" applyBorder="1"/>
    <xf numFmtId="0" fontId="1" fillId="5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10" fillId="0" borderId="0" xfId="0" applyFont="1" applyFill="1"/>
    <xf numFmtId="0" fontId="0" fillId="0" borderId="12" xfId="0" applyFont="1" applyFill="1" applyBorder="1"/>
    <xf numFmtId="0" fontId="10" fillId="0" borderId="0" xfId="0" applyFont="1" applyFill="1" applyAlignment="1">
      <alignment horizontal="left" vertical="top"/>
    </xf>
    <xf numFmtId="0" fontId="0" fillId="0" borderId="27" xfId="0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12" xfId="0" applyNumberFormat="1" applyFill="1" applyBorder="1"/>
    <xf numFmtId="0" fontId="0" fillId="0" borderId="15" xfId="0" applyNumberFormat="1" applyFill="1" applyBorder="1"/>
    <xf numFmtId="0" fontId="0" fillId="0" borderId="12" xfId="0" applyNumberForma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5" xfId="0" applyNumberFormat="1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1" fontId="6" fillId="7" borderId="1" xfId="0" applyNumberFormat="1" applyFont="1" applyFill="1" applyBorder="1" applyAlignment="1">
      <alignment horizontal="center"/>
    </xf>
    <xf numFmtId="1" fontId="6" fillId="7" borderId="25" xfId="0" applyNumberFormat="1" applyFont="1" applyFill="1" applyBorder="1" applyAlignment="1">
      <alignment horizontal="center"/>
    </xf>
    <xf numFmtId="1" fontId="6" fillId="7" borderId="23" xfId="0" applyNumberFormat="1" applyFont="1" applyFill="1" applyBorder="1" applyAlignment="1">
      <alignment horizontal="center"/>
    </xf>
    <xf numFmtId="0" fontId="11" fillId="7" borderId="36" xfId="0" applyFont="1" applyFill="1" applyBorder="1" applyAlignment="1"/>
    <xf numFmtId="0" fontId="11" fillId="7" borderId="36" xfId="0" applyFont="1" applyFill="1" applyBorder="1" applyAlignment="1">
      <alignment horizontal="center"/>
    </xf>
    <xf numFmtId="0" fontId="11" fillId="7" borderId="37" xfId="0" applyFont="1" applyFill="1" applyBorder="1" applyAlignment="1"/>
    <xf numFmtId="0" fontId="11" fillId="7" borderId="37" xfId="0" applyFont="1" applyFill="1" applyBorder="1" applyAlignment="1">
      <alignment horizontal="center"/>
    </xf>
    <xf numFmtId="0" fontId="11" fillId="8" borderId="37" xfId="0" applyFont="1" applyFill="1" applyBorder="1" applyAlignment="1"/>
    <xf numFmtId="0" fontId="11" fillId="7" borderId="38" xfId="0" applyFont="1" applyFill="1" applyBorder="1" applyAlignment="1"/>
    <xf numFmtId="0" fontId="11" fillId="8" borderId="37" xfId="0" applyFont="1" applyFill="1" applyBorder="1" applyAlignment="1">
      <alignment horizontal="center"/>
    </xf>
    <xf numFmtId="0" fontId="11" fillId="7" borderId="3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9" fillId="2" borderId="32" xfId="0" applyFont="1" applyFill="1" applyBorder="1" applyAlignment="1">
      <alignment horizontal="center" wrapText="1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tabSelected="1" zoomScale="115" zoomScaleNormal="115" workbookViewId="0">
      <pane xSplit="5" ySplit="9" topLeftCell="F10" activePane="bottomRight" state="frozenSplit"/>
      <selection pane="topRight" activeCell="D1" sqref="D1"/>
      <selection pane="bottomLeft" activeCell="A10" sqref="A10"/>
      <selection pane="bottomRight" activeCell="G20" sqref="G20"/>
    </sheetView>
  </sheetViews>
  <sheetFormatPr defaultRowHeight="12.75" x14ac:dyDescent="0.2"/>
  <cols>
    <col min="1" max="1" width="6.7109375" style="40" customWidth="1"/>
    <col min="2" max="2" width="13.85546875" style="2" customWidth="1"/>
    <col min="3" max="3" width="15.7109375" style="2" customWidth="1"/>
    <col min="4" max="4" width="11.85546875" style="2" customWidth="1"/>
    <col min="6" max="6" width="5.5703125" style="2" customWidth="1"/>
    <col min="7" max="7" width="4.7109375" style="2" customWidth="1"/>
    <col min="8" max="9" width="5.5703125" style="2" bestFit="1" customWidth="1"/>
    <col min="10" max="10" width="5.85546875" style="2" bestFit="1" customWidth="1"/>
    <col min="11" max="11" width="7" style="2" bestFit="1" customWidth="1"/>
    <col min="12" max="12" width="5.85546875" style="26" bestFit="1" customWidth="1"/>
    <col min="13" max="14" width="5.5703125" style="2" bestFit="1" customWidth="1"/>
    <col min="15" max="15" width="5.85546875" style="2" bestFit="1" customWidth="1"/>
    <col min="16" max="16" width="7" style="2" bestFit="1" customWidth="1"/>
    <col min="17" max="17" width="5.85546875" style="2" bestFit="1" customWidth="1"/>
    <col min="18" max="19" width="5.5703125" style="2" bestFit="1" customWidth="1"/>
    <col min="20" max="20" width="5.5703125" style="2" customWidth="1"/>
    <col min="21" max="21" width="5.85546875" style="2" bestFit="1" customWidth="1"/>
    <col min="22" max="22" width="7" style="2" bestFit="1" customWidth="1"/>
    <col min="23" max="24" width="5.85546875" style="2" bestFit="1" customWidth="1"/>
    <col min="25" max="25" width="5.5703125" style="2" bestFit="1" customWidth="1"/>
    <col min="26" max="26" width="5.85546875" style="2" customWidth="1"/>
    <col min="27" max="27" width="7.42578125" style="2" customWidth="1"/>
    <col min="28" max="28" width="5.85546875" style="26" bestFit="1" customWidth="1"/>
    <col min="29" max="29" width="8.140625" style="2" bestFit="1" customWidth="1"/>
    <col min="30" max="30" width="6.7109375" style="2" customWidth="1"/>
    <col min="31" max="31" width="5.5703125" style="2" bestFit="1" customWidth="1"/>
    <col min="32" max="32" width="5.85546875" style="2" bestFit="1" customWidth="1"/>
    <col min="33" max="33" width="7.42578125" style="2" customWidth="1"/>
    <col min="34" max="34" width="8.42578125" style="2" bestFit="1" customWidth="1"/>
    <col min="35" max="16384" width="9.140625" style="2"/>
  </cols>
  <sheetData>
    <row r="1" spans="1:45" ht="33.75" x14ac:dyDescent="0.5">
      <c r="B1" s="25" t="s">
        <v>110</v>
      </c>
      <c r="I1" s="26"/>
      <c r="AH1" s="26"/>
      <c r="AI1" s="26"/>
    </row>
    <row r="2" spans="1:45" x14ac:dyDescent="0.2">
      <c r="I2" s="26"/>
      <c r="AH2" s="26"/>
      <c r="AI2" s="26"/>
    </row>
    <row r="3" spans="1:45" ht="15.75" x14ac:dyDescent="0.25">
      <c r="B3" s="27" t="s">
        <v>24</v>
      </c>
      <c r="I3" s="26"/>
      <c r="AB3" s="101" t="s">
        <v>36</v>
      </c>
      <c r="AC3" s="20" t="s">
        <v>35</v>
      </c>
      <c r="AD3" s="20"/>
      <c r="AH3" s="73" t="s">
        <v>36</v>
      </c>
      <c r="AI3" s="2" t="s">
        <v>81</v>
      </c>
    </row>
    <row r="4" spans="1:45" ht="15.75" x14ac:dyDescent="0.25">
      <c r="B4" s="27" t="s">
        <v>29</v>
      </c>
      <c r="I4" s="26"/>
      <c r="AE4" s="1"/>
      <c r="AH4" s="28"/>
      <c r="AI4" s="26"/>
    </row>
    <row r="5" spans="1:45" ht="15.75" x14ac:dyDescent="0.25">
      <c r="B5" s="27"/>
      <c r="F5" s="26"/>
      <c r="G5" s="26"/>
      <c r="H5" s="26"/>
      <c r="I5" s="26"/>
      <c r="J5" s="26"/>
      <c r="AB5" s="100" t="s">
        <v>108</v>
      </c>
      <c r="AC5" s="68" t="s">
        <v>109</v>
      </c>
      <c r="AD5" s="68"/>
      <c r="AE5" s="1"/>
      <c r="AH5" s="28"/>
      <c r="AI5" s="26"/>
    </row>
    <row r="6" spans="1:45" ht="13.5" customHeight="1" thickBot="1" x14ac:dyDescent="0.3">
      <c r="B6" s="27"/>
      <c r="C6" s="27"/>
      <c r="D6" s="27"/>
      <c r="F6" s="26"/>
      <c r="G6" s="26"/>
      <c r="H6" s="26"/>
      <c r="I6" s="26"/>
      <c r="J6" s="26"/>
      <c r="X6" s="78"/>
      <c r="AE6" s="1"/>
      <c r="AH6" s="28"/>
      <c r="AI6" s="26"/>
    </row>
    <row r="7" spans="1:45" ht="15" customHeight="1" thickBot="1" x14ac:dyDescent="0.25">
      <c r="A7" s="113" t="s">
        <v>38</v>
      </c>
      <c r="B7" s="113"/>
      <c r="C7" s="113"/>
      <c r="D7" s="113"/>
      <c r="E7" s="113"/>
      <c r="F7" s="114" t="s">
        <v>30</v>
      </c>
      <c r="G7" s="115"/>
      <c r="H7" s="115"/>
      <c r="I7" s="115"/>
      <c r="J7" s="116"/>
      <c r="K7" s="3" t="s">
        <v>10</v>
      </c>
      <c r="L7" s="114" t="s">
        <v>31</v>
      </c>
      <c r="M7" s="115"/>
      <c r="N7" s="115"/>
      <c r="O7" s="116"/>
      <c r="P7" s="3" t="s">
        <v>10</v>
      </c>
      <c r="Q7" s="114" t="s">
        <v>32</v>
      </c>
      <c r="R7" s="115"/>
      <c r="S7" s="115"/>
      <c r="T7" s="115"/>
      <c r="U7" s="116"/>
      <c r="V7" s="3" t="s">
        <v>10</v>
      </c>
      <c r="W7" s="114" t="s">
        <v>33</v>
      </c>
      <c r="X7" s="115"/>
      <c r="Y7" s="115"/>
      <c r="Z7" s="116"/>
      <c r="AA7" s="3" t="s">
        <v>10</v>
      </c>
      <c r="AB7" s="114" t="s">
        <v>34</v>
      </c>
      <c r="AC7" s="115"/>
      <c r="AD7" s="115"/>
      <c r="AE7" s="115"/>
      <c r="AF7" s="116"/>
      <c r="AG7" s="3" t="s">
        <v>10</v>
      </c>
      <c r="AH7" s="28" t="s">
        <v>4</v>
      </c>
      <c r="AI7" s="29" t="s">
        <v>107</v>
      </c>
    </row>
    <row r="8" spans="1:45" ht="15.75" customHeight="1" x14ac:dyDescent="0.2">
      <c r="A8" s="113"/>
      <c r="B8" s="113"/>
      <c r="C8" s="113"/>
      <c r="D8" s="113"/>
      <c r="E8" s="113"/>
      <c r="F8" s="104">
        <v>29</v>
      </c>
      <c r="G8" s="32">
        <v>6</v>
      </c>
      <c r="H8" s="32">
        <v>13</v>
      </c>
      <c r="I8" s="32">
        <v>20</v>
      </c>
      <c r="J8" s="32">
        <v>27</v>
      </c>
      <c r="K8" s="34" t="s">
        <v>8</v>
      </c>
      <c r="L8" s="104">
        <v>3</v>
      </c>
      <c r="M8" s="32">
        <v>10</v>
      </c>
      <c r="N8" s="32">
        <v>17</v>
      </c>
      <c r="O8" s="33">
        <v>24</v>
      </c>
      <c r="P8" s="34" t="s">
        <v>8</v>
      </c>
      <c r="Q8" s="104">
        <v>1</v>
      </c>
      <c r="R8" s="32">
        <v>8</v>
      </c>
      <c r="S8" s="32">
        <v>15</v>
      </c>
      <c r="T8" s="33">
        <v>22</v>
      </c>
      <c r="U8" s="36">
        <v>29</v>
      </c>
      <c r="V8" s="34" t="s">
        <v>8</v>
      </c>
      <c r="W8" s="104">
        <v>5</v>
      </c>
      <c r="X8" s="32">
        <v>12</v>
      </c>
      <c r="Y8" s="32">
        <v>19</v>
      </c>
      <c r="Z8" s="39">
        <v>6</v>
      </c>
      <c r="AA8" s="34" t="s">
        <v>8</v>
      </c>
      <c r="AB8" s="103">
        <v>2</v>
      </c>
      <c r="AC8" s="32">
        <v>9</v>
      </c>
      <c r="AD8" s="32">
        <v>16</v>
      </c>
      <c r="AE8" s="32">
        <v>23</v>
      </c>
      <c r="AF8" s="102">
        <v>30</v>
      </c>
      <c r="AG8" s="34" t="s">
        <v>8</v>
      </c>
      <c r="AH8" s="4" t="s">
        <v>8</v>
      </c>
      <c r="AI8" s="28" t="s">
        <v>13</v>
      </c>
      <c r="AJ8" s="26" t="s">
        <v>16</v>
      </c>
    </row>
    <row r="9" spans="1:45" ht="13.5" thickBot="1" x14ac:dyDescent="0.25">
      <c r="A9" s="42" t="s">
        <v>28</v>
      </c>
      <c r="B9" s="44" t="s">
        <v>26</v>
      </c>
      <c r="C9" s="45" t="s">
        <v>27</v>
      </c>
      <c r="D9" s="45" t="s">
        <v>111</v>
      </c>
      <c r="E9" s="45" t="s">
        <v>112</v>
      </c>
      <c r="F9" s="8" t="s">
        <v>5</v>
      </c>
      <c r="G9" s="5" t="s">
        <v>5</v>
      </c>
      <c r="H9" s="5" t="s">
        <v>5</v>
      </c>
      <c r="I9" s="5" t="s">
        <v>5</v>
      </c>
      <c r="J9" s="5" t="s">
        <v>5</v>
      </c>
      <c r="K9" s="7" t="s">
        <v>9</v>
      </c>
      <c r="L9" s="64" t="s">
        <v>5</v>
      </c>
      <c r="M9" s="5" t="s">
        <v>5</v>
      </c>
      <c r="N9" s="5" t="s">
        <v>5</v>
      </c>
      <c r="O9" s="6" t="s">
        <v>5</v>
      </c>
      <c r="P9" s="7" t="s">
        <v>12</v>
      </c>
      <c r="Q9" s="8" t="s">
        <v>5</v>
      </c>
      <c r="R9" s="5" t="s">
        <v>5</v>
      </c>
      <c r="S9" s="5" t="s">
        <v>5</v>
      </c>
      <c r="T9" s="6" t="s">
        <v>5</v>
      </c>
      <c r="U9" s="9" t="s">
        <v>5</v>
      </c>
      <c r="V9" s="21" t="s">
        <v>18</v>
      </c>
      <c r="W9" s="10" t="s">
        <v>5</v>
      </c>
      <c r="X9" s="11" t="s">
        <v>5</v>
      </c>
      <c r="Y9" s="11" t="s">
        <v>5</v>
      </c>
      <c r="Z9" s="12" t="s">
        <v>5</v>
      </c>
      <c r="AA9" s="23" t="s">
        <v>20</v>
      </c>
      <c r="AB9" s="8" t="s">
        <v>5</v>
      </c>
      <c r="AC9" s="11" t="s">
        <v>5</v>
      </c>
      <c r="AD9" s="11" t="s">
        <v>5</v>
      </c>
      <c r="AE9" s="11" t="s">
        <v>5</v>
      </c>
      <c r="AF9" s="9" t="s">
        <v>5</v>
      </c>
      <c r="AG9" s="23" t="s">
        <v>21</v>
      </c>
      <c r="AH9" s="13">
        <v>2013</v>
      </c>
      <c r="AI9" s="28" t="s">
        <v>14</v>
      </c>
      <c r="AJ9" s="22" t="s">
        <v>17</v>
      </c>
    </row>
    <row r="10" spans="1:45" x14ac:dyDescent="0.2">
      <c r="A10" s="105">
        <v>3141</v>
      </c>
      <c r="B10" s="105" t="s">
        <v>129</v>
      </c>
      <c r="C10" s="105" t="s">
        <v>145</v>
      </c>
      <c r="D10" s="106">
        <v>54</v>
      </c>
      <c r="E10" s="105" t="s">
        <v>148</v>
      </c>
      <c r="F10" s="54">
        <v>23</v>
      </c>
      <c r="G10" s="49">
        <v>16</v>
      </c>
      <c r="H10" s="49"/>
      <c r="I10" s="49"/>
      <c r="J10" s="49"/>
      <c r="K10" s="50">
        <f t="shared" ref="K10:K51" si="0">SUM(IFERROR(LARGE($F10:$J10,3),0)+IFERROR(LARGE($F10:$J10,2),0)+IFERROR(LARGE($F10:$J10,1),0))</f>
        <v>39</v>
      </c>
      <c r="L10" s="70"/>
      <c r="M10" s="49"/>
      <c r="N10" s="49"/>
      <c r="O10" s="51"/>
      <c r="P10" s="50">
        <f t="shared" ref="P10:P51" si="1">SUM(IFERROR(LARGE($L10:$O10,3),0)+IFERROR(LARGE($L10:$O10,2),0)+IFERROR(LARGE($L10:$O10,1),0))</f>
        <v>0</v>
      </c>
      <c r="Q10" s="48"/>
      <c r="R10" s="49"/>
      <c r="S10" s="49"/>
      <c r="T10" s="51"/>
      <c r="U10" s="52"/>
      <c r="V10" s="50">
        <f t="shared" ref="V10:V51" si="2">SUM(IFERROR(LARGE($Q10:$U10,3),0)+IFERROR(LARGE($Q10:$U10,2),0)+IFERROR(LARGE($Q10:$U10,1),0))</f>
        <v>0</v>
      </c>
      <c r="W10" s="48"/>
      <c r="X10" s="49"/>
      <c r="Y10" s="49"/>
      <c r="Z10" s="51"/>
      <c r="AA10" s="50">
        <f t="shared" ref="AA10:AA51" si="3">SUM(IFERROR(LARGE($W10:$Z10,3),0)+IFERROR(LARGE($W10:$Z10,2),0)+IFERROR(LARGE($W10:$Z10,1),0))</f>
        <v>0</v>
      </c>
      <c r="AB10" s="85"/>
      <c r="AC10" s="86"/>
      <c r="AD10" s="86"/>
      <c r="AE10" s="86"/>
      <c r="AF10" s="87"/>
      <c r="AG10" s="50">
        <f t="shared" ref="AG10:AG51" si="4">SUM(IFERROR(LARGE($AB10:$AF10,3),0)+IFERROR(LARGE($AB10:$AF10,2),0)+IFERROR(LARGE($AB10:$AF10,1),0))</f>
        <v>0</v>
      </c>
      <c r="AH10" s="53"/>
      <c r="AI10" s="19"/>
      <c r="AJ10" s="1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 x14ac:dyDescent="0.2">
      <c r="A11" s="107">
        <v>3140</v>
      </c>
      <c r="B11" s="107" t="s">
        <v>147</v>
      </c>
      <c r="C11" s="107" t="s">
        <v>146</v>
      </c>
      <c r="D11" s="108">
        <v>54</v>
      </c>
      <c r="E11" s="107" t="s">
        <v>148</v>
      </c>
      <c r="F11" s="54">
        <v>22</v>
      </c>
      <c r="G11" s="49">
        <v>30</v>
      </c>
      <c r="H11" s="49"/>
      <c r="I11" s="49"/>
      <c r="J11" s="49"/>
      <c r="K11" s="50">
        <f t="shared" si="0"/>
        <v>52</v>
      </c>
      <c r="L11" s="70"/>
      <c r="M11" s="49"/>
      <c r="N11" s="49"/>
      <c r="O11" s="51"/>
      <c r="P11" s="50">
        <f t="shared" si="1"/>
        <v>0</v>
      </c>
      <c r="Q11" s="48"/>
      <c r="R11" s="49"/>
      <c r="S11" s="49"/>
      <c r="T11" s="51"/>
      <c r="U11" s="52"/>
      <c r="V11" s="50">
        <f t="shared" si="2"/>
        <v>0</v>
      </c>
      <c r="W11" s="48"/>
      <c r="X11" s="49"/>
      <c r="Y11" s="49"/>
      <c r="Z11" s="51"/>
      <c r="AA11" s="50">
        <f t="shared" si="3"/>
        <v>0</v>
      </c>
      <c r="AB11" s="85"/>
      <c r="AC11" s="86"/>
      <c r="AD11" s="86"/>
      <c r="AE11" s="86"/>
      <c r="AF11" s="87"/>
      <c r="AG11" s="50">
        <f t="shared" si="4"/>
        <v>0</v>
      </c>
      <c r="AH11" s="53"/>
      <c r="AI11" s="19"/>
      <c r="AJ11" s="1"/>
      <c r="AK11" s="20"/>
      <c r="AL11" s="1"/>
      <c r="AM11" s="20"/>
      <c r="AN11" s="20"/>
      <c r="AO11" s="20"/>
      <c r="AP11" s="20"/>
      <c r="AQ11" s="20"/>
      <c r="AR11" s="20"/>
      <c r="AS11" s="20"/>
    </row>
    <row r="12" spans="1:45" x14ac:dyDescent="0.2">
      <c r="A12" s="107">
        <v>3153</v>
      </c>
      <c r="B12" s="107" t="s">
        <v>149</v>
      </c>
      <c r="C12" s="107" t="s">
        <v>150</v>
      </c>
      <c r="D12" s="108">
        <v>54</v>
      </c>
      <c r="E12" s="107" t="s">
        <v>148</v>
      </c>
      <c r="F12" s="54">
        <v>16</v>
      </c>
      <c r="G12" s="49">
        <v>11</v>
      </c>
      <c r="H12" s="49"/>
      <c r="I12" s="49"/>
      <c r="J12" s="49"/>
      <c r="K12" s="50">
        <f t="shared" si="0"/>
        <v>27</v>
      </c>
      <c r="L12" s="70"/>
      <c r="M12" s="49"/>
      <c r="N12" s="49"/>
      <c r="O12" s="51"/>
      <c r="P12" s="50">
        <f t="shared" si="1"/>
        <v>0</v>
      </c>
      <c r="Q12" s="48"/>
      <c r="R12" s="49"/>
      <c r="S12" s="49"/>
      <c r="T12" s="51"/>
      <c r="U12" s="52"/>
      <c r="V12" s="50">
        <f t="shared" si="2"/>
        <v>0</v>
      </c>
      <c r="W12" s="48"/>
      <c r="X12" s="49"/>
      <c r="Y12" s="49"/>
      <c r="Z12" s="51"/>
      <c r="AA12" s="50">
        <f t="shared" si="3"/>
        <v>0</v>
      </c>
      <c r="AB12" s="85"/>
      <c r="AC12" s="86"/>
      <c r="AD12" s="86"/>
      <c r="AE12" s="86"/>
      <c r="AF12" s="87"/>
      <c r="AG12" s="50">
        <f t="shared" si="4"/>
        <v>0</v>
      </c>
      <c r="AH12" s="53"/>
      <c r="AI12" s="19"/>
      <c r="AJ12" s="1"/>
      <c r="AK12" s="20"/>
      <c r="AL12" s="1"/>
      <c r="AM12" s="20"/>
      <c r="AN12" s="20"/>
      <c r="AO12" s="20"/>
      <c r="AP12" s="20"/>
      <c r="AQ12" s="20"/>
      <c r="AR12" s="20"/>
      <c r="AS12" s="20"/>
    </row>
    <row r="13" spans="1:45" x14ac:dyDescent="0.2">
      <c r="A13" s="107">
        <v>2667</v>
      </c>
      <c r="B13" s="107" t="s">
        <v>90</v>
      </c>
      <c r="C13" s="107" t="s">
        <v>71</v>
      </c>
      <c r="D13" s="108">
        <v>42</v>
      </c>
      <c r="E13" s="107" t="str">
        <f>IF(D13&gt;36,IF(D13&gt;52,"Maglehøj","Kanin"),"X-Kanin")</f>
        <v>Kanin</v>
      </c>
      <c r="F13" s="54">
        <v>14</v>
      </c>
      <c r="G13" s="49">
        <v>10</v>
      </c>
      <c r="H13" s="49"/>
      <c r="I13" s="49"/>
      <c r="J13" s="49"/>
      <c r="K13" s="50">
        <f t="shared" si="0"/>
        <v>24</v>
      </c>
      <c r="L13" s="48"/>
      <c r="M13" s="49"/>
      <c r="N13" s="49"/>
      <c r="O13" s="51"/>
      <c r="P13" s="50">
        <f t="shared" si="1"/>
        <v>0</v>
      </c>
      <c r="Q13" s="48"/>
      <c r="R13" s="49"/>
      <c r="S13" s="49"/>
      <c r="T13" s="51"/>
      <c r="U13" s="52"/>
      <c r="V13" s="50">
        <f t="shared" si="2"/>
        <v>0</v>
      </c>
      <c r="W13" s="48"/>
      <c r="X13" s="49"/>
      <c r="Y13" s="49"/>
      <c r="Z13" s="51"/>
      <c r="AA13" s="50">
        <f t="shared" si="3"/>
        <v>0</v>
      </c>
      <c r="AB13" s="85"/>
      <c r="AC13" s="86"/>
      <c r="AD13" s="86"/>
      <c r="AE13" s="86"/>
      <c r="AF13" s="87"/>
      <c r="AG13" s="50">
        <f t="shared" si="4"/>
        <v>0</v>
      </c>
      <c r="AH13" s="53"/>
      <c r="AI13" s="67"/>
      <c r="AJ13" s="1"/>
      <c r="AK13" s="20"/>
      <c r="AL13" s="1"/>
      <c r="AM13" s="20"/>
      <c r="AN13" s="20"/>
      <c r="AO13" s="20"/>
      <c r="AP13" s="20"/>
      <c r="AQ13" s="20"/>
      <c r="AR13" s="20"/>
      <c r="AS13" s="20"/>
    </row>
    <row r="14" spans="1:45" x14ac:dyDescent="0.2">
      <c r="A14" s="107">
        <v>3266</v>
      </c>
      <c r="B14" s="107" t="s">
        <v>131</v>
      </c>
      <c r="C14" s="107" t="s">
        <v>44</v>
      </c>
      <c r="D14" s="108">
        <v>40</v>
      </c>
      <c r="E14" s="107" t="str">
        <f>IF(D14&gt;36,IF(D14&gt;52,"Maglehøj","Kanin"),"X-Kanin")</f>
        <v>Kanin</v>
      </c>
      <c r="F14" s="54">
        <v>14</v>
      </c>
      <c r="G14" s="49"/>
      <c r="H14" s="49"/>
      <c r="I14" s="49"/>
      <c r="J14" s="49"/>
      <c r="K14" s="50">
        <f t="shared" si="0"/>
        <v>14</v>
      </c>
      <c r="L14" s="48"/>
      <c r="M14" s="49"/>
      <c r="N14" s="49"/>
      <c r="O14" s="51"/>
      <c r="P14" s="50">
        <f t="shared" si="1"/>
        <v>0</v>
      </c>
      <c r="Q14" s="48"/>
      <c r="R14" s="49"/>
      <c r="S14" s="49"/>
      <c r="T14" s="51"/>
      <c r="U14" s="52"/>
      <c r="V14" s="50">
        <f t="shared" si="2"/>
        <v>0</v>
      </c>
      <c r="W14" s="48"/>
      <c r="X14" s="49"/>
      <c r="Y14" s="49"/>
      <c r="Z14" s="51"/>
      <c r="AA14" s="50">
        <f t="shared" si="3"/>
        <v>0</v>
      </c>
      <c r="AB14" s="85"/>
      <c r="AC14" s="86"/>
      <c r="AD14" s="86"/>
      <c r="AE14" s="86"/>
      <c r="AF14" s="87"/>
      <c r="AG14" s="50">
        <f t="shared" si="4"/>
        <v>0</v>
      </c>
      <c r="AH14" s="53"/>
      <c r="AI14" s="19"/>
      <c r="AJ14" s="1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1:45" x14ac:dyDescent="0.2">
      <c r="A15" s="107">
        <v>3012</v>
      </c>
      <c r="B15" s="107" t="s">
        <v>45</v>
      </c>
      <c r="C15" s="107" t="s">
        <v>46</v>
      </c>
      <c r="D15" s="108">
        <v>38</v>
      </c>
      <c r="E15" s="107" t="str">
        <f>IF(D15&gt;36,IF(D15&gt;52,"Maglehøj","Kanin"),"X-Kanin")</f>
        <v>Kanin</v>
      </c>
      <c r="F15" s="62">
        <v>12</v>
      </c>
      <c r="G15" s="59">
        <v>18</v>
      </c>
      <c r="H15" s="59"/>
      <c r="I15" s="59"/>
      <c r="J15" s="59"/>
      <c r="K15" s="50">
        <f t="shared" si="0"/>
        <v>30</v>
      </c>
      <c r="L15" s="63"/>
      <c r="M15" s="47"/>
      <c r="N15" s="47"/>
      <c r="O15" s="57"/>
      <c r="P15" s="50">
        <f t="shared" si="1"/>
        <v>0</v>
      </c>
      <c r="Q15" s="56"/>
      <c r="R15" s="47"/>
      <c r="S15" s="47"/>
      <c r="T15" s="57"/>
      <c r="U15" s="58"/>
      <c r="V15" s="50">
        <f t="shared" si="2"/>
        <v>0</v>
      </c>
      <c r="W15" s="56"/>
      <c r="X15" s="47"/>
      <c r="Y15" s="47"/>
      <c r="Z15" s="57"/>
      <c r="AA15" s="50">
        <f t="shared" si="3"/>
        <v>0</v>
      </c>
      <c r="AB15" s="88"/>
      <c r="AC15" s="91"/>
      <c r="AD15" s="91"/>
      <c r="AE15" s="89"/>
      <c r="AF15" s="90"/>
      <c r="AG15" s="50">
        <f t="shared" si="4"/>
        <v>0</v>
      </c>
      <c r="AH15" s="53"/>
      <c r="AI15" s="19"/>
      <c r="AJ15" s="1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5" x14ac:dyDescent="0.2">
      <c r="A16" s="107">
        <v>3296</v>
      </c>
      <c r="B16" s="107" t="s">
        <v>84</v>
      </c>
      <c r="C16" s="107" t="s">
        <v>78</v>
      </c>
      <c r="D16" s="108">
        <v>41</v>
      </c>
      <c r="E16" s="107" t="str">
        <f>IF(D16&gt;36,IF(D16&gt;52,"Maglehøj","Kanin"),"X-Kanin")</f>
        <v>Kanin</v>
      </c>
      <c r="F16" s="30">
        <v>11</v>
      </c>
      <c r="G16" s="15">
        <v>20</v>
      </c>
      <c r="H16" s="15"/>
      <c r="I16" s="15"/>
      <c r="J16" s="15"/>
      <c r="K16" s="50">
        <f t="shared" si="0"/>
        <v>31</v>
      </c>
      <c r="L16" s="17"/>
      <c r="M16" s="15"/>
      <c r="N16" s="15"/>
      <c r="O16" s="16"/>
      <c r="P16" s="50">
        <f t="shared" si="1"/>
        <v>0</v>
      </c>
      <c r="Q16" s="17"/>
      <c r="R16" s="15"/>
      <c r="S16" s="15"/>
      <c r="T16" s="16"/>
      <c r="U16" s="18"/>
      <c r="V16" s="50">
        <f t="shared" si="2"/>
        <v>0</v>
      </c>
      <c r="W16" s="17"/>
      <c r="X16" s="15"/>
      <c r="Y16" s="15"/>
      <c r="Z16" s="16"/>
      <c r="AA16" s="50">
        <f t="shared" si="3"/>
        <v>0</v>
      </c>
      <c r="AB16" s="83"/>
      <c r="AC16" s="82"/>
      <c r="AD16" s="82"/>
      <c r="AE16" s="82"/>
      <c r="AF16" s="84"/>
      <c r="AG16" s="50">
        <f t="shared" si="4"/>
        <v>0</v>
      </c>
      <c r="AH16" s="53"/>
      <c r="AJ16" s="1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45" x14ac:dyDescent="0.2">
      <c r="A17" s="107">
        <v>3099</v>
      </c>
      <c r="B17" s="107" t="s">
        <v>104</v>
      </c>
      <c r="C17" s="107" t="s">
        <v>71</v>
      </c>
      <c r="D17" s="108">
        <v>54</v>
      </c>
      <c r="E17" s="107" t="s">
        <v>148</v>
      </c>
      <c r="F17" s="54">
        <v>9</v>
      </c>
      <c r="G17" s="49">
        <v>18</v>
      </c>
      <c r="H17" s="49"/>
      <c r="I17" s="49"/>
      <c r="J17" s="49"/>
      <c r="K17" s="50">
        <f t="shared" si="0"/>
        <v>27</v>
      </c>
      <c r="L17" s="70"/>
      <c r="M17" s="49"/>
      <c r="N17" s="49"/>
      <c r="O17" s="51"/>
      <c r="P17" s="50">
        <f t="shared" si="1"/>
        <v>0</v>
      </c>
      <c r="Q17" s="48"/>
      <c r="R17" s="49"/>
      <c r="S17" s="49"/>
      <c r="T17" s="51"/>
      <c r="U17" s="52"/>
      <c r="V17" s="50">
        <f t="shared" si="2"/>
        <v>0</v>
      </c>
      <c r="W17" s="48"/>
      <c r="X17" s="49"/>
      <c r="Y17" s="49"/>
      <c r="Z17" s="51"/>
      <c r="AA17" s="50">
        <f t="shared" si="3"/>
        <v>0</v>
      </c>
      <c r="AB17" s="85"/>
      <c r="AC17" s="86"/>
      <c r="AD17" s="86"/>
      <c r="AE17" s="86"/>
      <c r="AF17" s="87"/>
      <c r="AG17" s="50">
        <f t="shared" si="4"/>
        <v>0</v>
      </c>
      <c r="AH17" s="53"/>
      <c r="AI17" s="19"/>
      <c r="AJ17" s="1"/>
      <c r="AK17" s="20"/>
      <c r="AL17" s="19"/>
      <c r="AM17" s="20"/>
      <c r="AN17" s="20"/>
      <c r="AO17" s="20"/>
      <c r="AP17" s="20"/>
      <c r="AQ17" s="20"/>
      <c r="AR17" s="20"/>
      <c r="AS17" s="20"/>
    </row>
    <row r="18" spans="1:45" ht="13.5" customHeight="1" x14ac:dyDescent="0.2">
      <c r="A18" s="107">
        <v>3291</v>
      </c>
      <c r="B18" s="107" t="s">
        <v>95</v>
      </c>
      <c r="C18" s="107" t="s">
        <v>59</v>
      </c>
      <c r="D18" s="108">
        <v>44</v>
      </c>
      <c r="E18" s="107" t="str">
        <f t="shared" ref="E18:E48" si="5">IF(D18&gt;36,IF(D18&gt;52,"Maglehøj","Kanin"),"X-Kanin")</f>
        <v>Kanin</v>
      </c>
      <c r="F18" s="30">
        <v>9</v>
      </c>
      <c r="G18" s="15"/>
      <c r="H18" s="15"/>
      <c r="I18" s="15"/>
      <c r="J18" s="15"/>
      <c r="K18" s="50">
        <f t="shared" si="0"/>
        <v>9</v>
      </c>
      <c r="L18" s="17"/>
      <c r="M18" s="15"/>
      <c r="N18" s="15"/>
      <c r="O18" s="16"/>
      <c r="P18" s="50">
        <f t="shared" si="1"/>
        <v>0</v>
      </c>
      <c r="Q18" s="17"/>
      <c r="R18" s="15"/>
      <c r="S18" s="15"/>
      <c r="T18" s="16"/>
      <c r="U18" s="18"/>
      <c r="V18" s="50">
        <f t="shared" si="2"/>
        <v>0</v>
      </c>
      <c r="W18" s="17"/>
      <c r="X18" s="15"/>
      <c r="Y18" s="15"/>
      <c r="Z18" s="16"/>
      <c r="AA18" s="50">
        <f t="shared" si="3"/>
        <v>0</v>
      </c>
      <c r="AB18" s="83"/>
      <c r="AC18" s="82"/>
      <c r="AD18" s="82"/>
      <c r="AE18" s="82"/>
      <c r="AF18" s="84"/>
      <c r="AG18" s="50">
        <f t="shared" si="4"/>
        <v>0</v>
      </c>
      <c r="AH18" s="53"/>
      <c r="AI18" s="19"/>
      <c r="AJ18" s="1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1:45" x14ac:dyDescent="0.2">
      <c r="A19" s="107">
        <v>2677</v>
      </c>
      <c r="B19" s="107" t="s">
        <v>7</v>
      </c>
      <c r="C19" s="107" t="s">
        <v>6</v>
      </c>
      <c r="D19" s="108">
        <v>42</v>
      </c>
      <c r="E19" s="107" t="str">
        <f t="shared" si="5"/>
        <v>Kanin</v>
      </c>
      <c r="F19" s="30">
        <v>5</v>
      </c>
      <c r="G19" s="15"/>
      <c r="H19" s="15"/>
      <c r="I19" s="15"/>
      <c r="J19" s="15"/>
      <c r="K19" s="50">
        <f t="shared" si="0"/>
        <v>5</v>
      </c>
      <c r="L19" s="17"/>
      <c r="M19" s="15"/>
      <c r="N19" s="15"/>
      <c r="O19" s="16"/>
      <c r="P19" s="50">
        <f t="shared" si="1"/>
        <v>0</v>
      </c>
      <c r="Q19" s="17"/>
      <c r="R19" s="15"/>
      <c r="S19" s="15"/>
      <c r="T19" s="16"/>
      <c r="U19" s="18"/>
      <c r="V19" s="50">
        <f t="shared" si="2"/>
        <v>0</v>
      </c>
      <c r="W19" s="17"/>
      <c r="X19" s="15"/>
      <c r="Y19" s="15"/>
      <c r="Z19" s="16"/>
      <c r="AA19" s="50">
        <f t="shared" si="3"/>
        <v>0</v>
      </c>
      <c r="AB19" s="83"/>
      <c r="AC19" s="82"/>
      <c r="AD19" s="82"/>
      <c r="AE19" s="82"/>
      <c r="AF19" s="84"/>
      <c r="AG19" s="50">
        <f t="shared" si="4"/>
        <v>0</v>
      </c>
      <c r="AH19" s="53"/>
      <c r="AJ19" s="1"/>
      <c r="AK19" s="20"/>
      <c r="AL19" s="20"/>
      <c r="AM19" s="20"/>
      <c r="AN19" s="20"/>
      <c r="AO19" s="20"/>
      <c r="AP19" s="20"/>
      <c r="AQ19" s="20"/>
      <c r="AR19" s="20"/>
      <c r="AS19" s="20"/>
    </row>
    <row r="20" spans="1:45" x14ac:dyDescent="0.2">
      <c r="A20" s="107">
        <v>358</v>
      </c>
      <c r="B20" s="107" t="s">
        <v>48</v>
      </c>
      <c r="C20" s="107" t="s">
        <v>2</v>
      </c>
      <c r="D20" s="108">
        <v>39</v>
      </c>
      <c r="E20" s="107" t="str">
        <f t="shared" si="5"/>
        <v>Kanin</v>
      </c>
      <c r="F20" s="62"/>
      <c r="G20" s="59"/>
      <c r="H20" s="59"/>
      <c r="I20" s="59"/>
      <c r="J20" s="59"/>
      <c r="K20" s="50">
        <f t="shared" si="0"/>
        <v>0</v>
      </c>
      <c r="L20" s="69"/>
      <c r="M20" s="47"/>
      <c r="N20" s="49"/>
      <c r="O20" s="57"/>
      <c r="P20" s="50">
        <f t="shared" si="1"/>
        <v>0</v>
      </c>
      <c r="Q20" s="63"/>
      <c r="R20" s="47"/>
      <c r="S20" s="59"/>
      <c r="T20" s="99"/>
      <c r="U20" s="77"/>
      <c r="V20" s="50">
        <f t="shared" si="2"/>
        <v>0</v>
      </c>
      <c r="W20" s="63"/>
      <c r="X20" s="47"/>
      <c r="Y20" s="59"/>
      <c r="Z20" s="57"/>
      <c r="AA20" s="50">
        <f t="shared" si="3"/>
        <v>0</v>
      </c>
      <c r="AB20" s="88"/>
      <c r="AC20" s="89"/>
      <c r="AD20" s="89"/>
      <c r="AE20" s="91"/>
      <c r="AF20" s="90"/>
      <c r="AG20" s="50">
        <f t="shared" si="4"/>
        <v>0</v>
      </c>
      <c r="AH20" s="53"/>
      <c r="AI20" s="19"/>
      <c r="AJ20" s="1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1:45" x14ac:dyDescent="0.2">
      <c r="A21" s="107">
        <v>1874</v>
      </c>
      <c r="B21" s="107" t="s">
        <v>130</v>
      </c>
      <c r="C21" s="107" t="s">
        <v>61</v>
      </c>
      <c r="D21" s="108">
        <v>38</v>
      </c>
      <c r="E21" s="107" t="str">
        <f t="shared" si="5"/>
        <v>Kanin</v>
      </c>
      <c r="F21" s="30"/>
      <c r="G21" s="15"/>
      <c r="H21" s="15"/>
      <c r="I21" s="15"/>
      <c r="J21" s="15"/>
      <c r="K21" s="50">
        <f t="shared" si="0"/>
        <v>0</v>
      </c>
      <c r="L21" s="17"/>
      <c r="M21" s="15"/>
      <c r="N21" s="15"/>
      <c r="O21" s="16"/>
      <c r="P21" s="50">
        <f t="shared" si="1"/>
        <v>0</v>
      </c>
      <c r="Q21" s="17"/>
      <c r="R21" s="15"/>
      <c r="S21" s="15"/>
      <c r="T21" s="16"/>
      <c r="U21" s="18"/>
      <c r="V21" s="50">
        <f t="shared" si="2"/>
        <v>0</v>
      </c>
      <c r="W21" s="17"/>
      <c r="X21" s="15"/>
      <c r="Y21" s="15"/>
      <c r="Z21" s="16"/>
      <c r="AA21" s="50">
        <f t="shared" si="3"/>
        <v>0</v>
      </c>
      <c r="AB21" s="83"/>
      <c r="AC21" s="82"/>
      <c r="AD21" s="82"/>
      <c r="AE21" s="82"/>
      <c r="AF21" s="84"/>
      <c r="AG21" s="50">
        <f t="shared" si="4"/>
        <v>0</v>
      </c>
      <c r="AH21" s="53"/>
      <c r="AI21" s="19"/>
      <c r="AJ21" s="1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x14ac:dyDescent="0.2">
      <c r="A22" s="107">
        <v>2220</v>
      </c>
      <c r="B22" s="107" t="s">
        <v>124</v>
      </c>
      <c r="C22" s="107" t="s">
        <v>125</v>
      </c>
      <c r="D22" s="108">
        <v>37</v>
      </c>
      <c r="E22" s="107" t="str">
        <f t="shared" si="5"/>
        <v>Kanin</v>
      </c>
      <c r="F22" s="30"/>
      <c r="G22" s="15"/>
      <c r="H22" s="15"/>
      <c r="I22" s="15"/>
      <c r="J22" s="15"/>
      <c r="K22" s="50">
        <f t="shared" si="0"/>
        <v>0</v>
      </c>
      <c r="L22" s="17"/>
      <c r="M22" s="15"/>
      <c r="N22" s="15"/>
      <c r="O22" s="16"/>
      <c r="P22" s="50">
        <f t="shared" si="1"/>
        <v>0</v>
      </c>
      <c r="Q22" s="17"/>
      <c r="R22" s="15"/>
      <c r="S22" s="15"/>
      <c r="T22" s="16"/>
      <c r="U22" s="18"/>
      <c r="V22" s="50">
        <f t="shared" si="2"/>
        <v>0</v>
      </c>
      <c r="W22" s="17"/>
      <c r="X22" s="15"/>
      <c r="Y22" s="15"/>
      <c r="Z22" s="16"/>
      <c r="AA22" s="50">
        <f t="shared" si="3"/>
        <v>0</v>
      </c>
      <c r="AB22" s="83"/>
      <c r="AC22" s="82"/>
      <c r="AD22" s="82"/>
      <c r="AE22" s="82"/>
      <c r="AF22" s="84"/>
      <c r="AG22" s="50">
        <f t="shared" si="4"/>
        <v>0</v>
      </c>
      <c r="AH22" s="53"/>
      <c r="AI22" s="19"/>
      <c r="AJ22" s="1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x14ac:dyDescent="0.2">
      <c r="A23" s="107">
        <v>2221</v>
      </c>
      <c r="B23" s="107" t="s">
        <v>128</v>
      </c>
      <c r="C23" s="107" t="s">
        <v>125</v>
      </c>
      <c r="D23" s="108">
        <v>43</v>
      </c>
      <c r="E23" s="107" t="str">
        <f t="shared" si="5"/>
        <v>Kanin</v>
      </c>
      <c r="F23" s="30"/>
      <c r="G23" s="15"/>
      <c r="H23" s="15"/>
      <c r="I23" s="15"/>
      <c r="J23" s="15"/>
      <c r="K23" s="50">
        <f t="shared" si="0"/>
        <v>0</v>
      </c>
      <c r="L23" s="17"/>
      <c r="M23" s="15"/>
      <c r="N23" s="15"/>
      <c r="O23" s="16"/>
      <c r="P23" s="50">
        <f t="shared" si="1"/>
        <v>0</v>
      </c>
      <c r="Q23" s="17"/>
      <c r="R23" s="15"/>
      <c r="S23" s="15"/>
      <c r="T23" s="16"/>
      <c r="U23" s="18"/>
      <c r="V23" s="50">
        <f t="shared" si="2"/>
        <v>0</v>
      </c>
      <c r="W23" s="17"/>
      <c r="X23" s="15"/>
      <c r="Y23" s="15"/>
      <c r="Z23" s="16"/>
      <c r="AA23" s="50">
        <f t="shared" si="3"/>
        <v>0</v>
      </c>
      <c r="AB23" s="83"/>
      <c r="AC23" s="82"/>
      <c r="AD23" s="82"/>
      <c r="AE23" s="82"/>
      <c r="AF23" s="84"/>
      <c r="AG23" s="50">
        <f t="shared" si="4"/>
        <v>0</v>
      </c>
      <c r="AH23" s="53"/>
      <c r="AI23" s="67"/>
      <c r="AJ23" s="1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x14ac:dyDescent="0.2">
      <c r="A24" s="107">
        <v>2358</v>
      </c>
      <c r="B24" s="107" t="s">
        <v>136</v>
      </c>
      <c r="C24" s="107" t="s">
        <v>59</v>
      </c>
      <c r="D24" s="108">
        <v>50</v>
      </c>
      <c r="E24" s="107" t="str">
        <f t="shared" si="5"/>
        <v>Kanin</v>
      </c>
      <c r="F24" s="30"/>
      <c r="G24" s="15">
        <v>13</v>
      </c>
      <c r="H24" s="15"/>
      <c r="I24" s="15"/>
      <c r="J24" s="15"/>
      <c r="K24" s="50">
        <f t="shared" si="0"/>
        <v>13</v>
      </c>
      <c r="L24" s="17"/>
      <c r="M24" s="15"/>
      <c r="N24" s="15"/>
      <c r="O24" s="16"/>
      <c r="P24" s="50">
        <f t="shared" si="1"/>
        <v>0</v>
      </c>
      <c r="Q24" s="17"/>
      <c r="R24" s="15"/>
      <c r="S24" s="15"/>
      <c r="T24" s="16"/>
      <c r="U24" s="18"/>
      <c r="V24" s="50">
        <f t="shared" si="2"/>
        <v>0</v>
      </c>
      <c r="W24" s="17"/>
      <c r="X24" s="15"/>
      <c r="Y24" s="15"/>
      <c r="Z24" s="16"/>
      <c r="AA24" s="50">
        <f t="shared" si="3"/>
        <v>0</v>
      </c>
      <c r="AB24" s="83"/>
      <c r="AC24" s="82"/>
      <c r="AD24" s="82"/>
      <c r="AE24" s="82"/>
      <c r="AF24" s="84"/>
      <c r="AG24" s="50">
        <f t="shared" si="4"/>
        <v>0</v>
      </c>
      <c r="AH24" s="53"/>
      <c r="AI24" s="67"/>
      <c r="AJ24" s="1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x14ac:dyDescent="0.2">
      <c r="A25" s="107">
        <v>2389</v>
      </c>
      <c r="B25" s="107" t="s">
        <v>63</v>
      </c>
      <c r="C25" s="107" t="s">
        <v>64</v>
      </c>
      <c r="D25" s="108">
        <v>44</v>
      </c>
      <c r="E25" s="107" t="str">
        <f t="shared" si="5"/>
        <v>Kanin</v>
      </c>
      <c r="F25" s="30"/>
      <c r="G25" s="15"/>
      <c r="H25" s="15"/>
      <c r="I25" s="15"/>
      <c r="J25" s="15"/>
      <c r="K25" s="50">
        <f t="shared" si="0"/>
        <v>0</v>
      </c>
      <c r="L25" s="17"/>
      <c r="M25" s="15"/>
      <c r="N25" s="15"/>
      <c r="O25" s="16"/>
      <c r="P25" s="50">
        <f t="shared" si="1"/>
        <v>0</v>
      </c>
      <c r="Q25" s="17"/>
      <c r="R25" s="15"/>
      <c r="S25" s="15"/>
      <c r="T25" s="16"/>
      <c r="U25" s="18"/>
      <c r="V25" s="50">
        <f t="shared" si="2"/>
        <v>0</v>
      </c>
      <c r="W25" s="17"/>
      <c r="X25" s="15"/>
      <c r="Y25" s="15"/>
      <c r="Z25" s="16"/>
      <c r="AA25" s="50">
        <f t="shared" si="3"/>
        <v>0</v>
      </c>
      <c r="AB25" s="83"/>
      <c r="AC25" s="82"/>
      <c r="AD25" s="82"/>
      <c r="AE25" s="82"/>
      <c r="AF25" s="84"/>
      <c r="AG25" s="50">
        <f t="shared" si="4"/>
        <v>0</v>
      </c>
      <c r="AH25" s="53"/>
      <c r="AI25" s="19"/>
      <c r="AJ25" s="1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x14ac:dyDescent="0.2">
      <c r="A26" s="107">
        <v>2566</v>
      </c>
      <c r="B26" s="107" t="s">
        <v>133</v>
      </c>
      <c r="C26" s="107" t="s">
        <v>71</v>
      </c>
      <c r="D26" s="108">
        <v>38</v>
      </c>
      <c r="E26" s="107" t="str">
        <f t="shared" si="5"/>
        <v>Kanin</v>
      </c>
      <c r="F26" s="62"/>
      <c r="G26" s="59"/>
      <c r="H26" s="49"/>
      <c r="I26" s="59"/>
      <c r="J26" s="59"/>
      <c r="K26" s="50">
        <f t="shared" si="0"/>
        <v>0</v>
      </c>
      <c r="L26" s="69"/>
      <c r="M26" s="47"/>
      <c r="N26" s="49"/>
      <c r="O26" s="57"/>
      <c r="P26" s="50">
        <f t="shared" si="1"/>
        <v>0</v>
      </c>
      <c r="Q26" s="63"/>
      <c r="R26" s="47"/>
      <c r="S26" s="59"/>
      <c r="T26" s="99"/>
      <c r="U26" s="77"/>
      <c r="V26" s="50">
        <f t="shared" si="2"/>
        <v>0</v>
      </c>
      <c r="W26" s="63"/>
      <c r="X26" s="47"/>
      <c r="Y26" s="59"/>
      <c r="Z26" s="57"/>
      <c r="AA26" s="50">
        <f t="shared" si="3"/>
        <v>0</v>
      </c>
      <c r="AB26" s="88"/>
      <c r="AC26" s="89"/>
      <c r="AD26" s="89"/>
      <c r="AE26" s="91"/>
      <c r="AF26" s="90"/>
      <c r="AG26" s="50">
        <f t="shared" si="4"/>
        <v>0</v>
      </c>
      <c r="AH26" s="53"/>
      <c r="AI26" s="19"/>
      <c r="AJ26" s="1"/>
    </row>
    <row r="27" spans="1:45" x14ac:dyDescent="0.2">
      <c r="A27" s="107">
        <v>2669</v>
      </c>
      <c r="B27" s="107" t="s">
        <v>142</v>
      </c>
      <c r="C27" s="107" t="s">
        <v>143</v>
      </c>
      <c r="D27" s="108">
        <v>50</v>
      </c>
      <c r="E27" s="107" t="str">
        <f t="shared" si="5"/>
        <v>Kanin</v>
      </c>
      <c r="F27" s="54"/>
      <c r="G27" s="49"/>
      <c r="H27" s="49"/>
      <c r="I27" s="49"/>
      <c r="J27" s="49"/>
      <c r="K27" s="50">
        <f t="shared" si="0"/>
        <v>0</v>
      </c>
      <c r="L27" s="70"/>
      <c r="M27" s="49"/>
      <c r="N27" s="49"/>
      <c r="O27" s="51"/>
      <c r="P27" s="50">
        <f t="shared" si="1"/>
        <v>0</v>
      </c>
      <c r="Q27" s="48"/>
      <c r="R27" s="49"/>
      <c r="S27" s="49"/>
      <c r="T27" s="51"/>
      <c r="U27" s="52"/>
      <c r="V27" s="50">
        <f t="shared" si="2"/>
        <v>0</v>
      </c>
      <c r="W27" s="48"/>
      <c r="X27" s="49"/>
      <c r="Y27" s="49"/>
      <c r="Z27" s="51"/>
      <c r="AA27" s="50">
        <f t="shared" si="3"/>
        <v>0</v>
      </c>
      <c r="AB27" s="85"/>
      <c r="AC27" s="86"/>
      <c r="AD27" s="86"/>
      <c r="AE27" s="86"/>
      <c r="AF27" s="87"/>
      <c r="AG27" s="50">
        <f t="shared" si="4"/>
        <v>0</v>
      </c>
      <c r="AH27" s="53"/>
      <c r="AI27" s="19"/>
      <c r="AJ27" s="1"/>
    </row>
    <row r="28" spans="1:45" x14ac:dyDescent="0.2">
      <c r="A28" s="107">
        <v>2723</v>
      </c>
      <c r="B28" s="107" t="s">
        <v>42</v>
      </c>
      <c r="C28" s="107" t="s">
        <v>22</v>
      </c>
      <c r="D28" s="108">
        <v>40</v>
      </c>
      <c r="E28" s="107" t="str">
        <f t="shared" si="5"/>
        <v>Kanin</v>
      </c>
      <c r="F28" s="30"/>
      <c r="G28" s="15"/>
      <c r="H28" s="15"/>
      <c r="I28" s="15"/>
      <c r="J28" s="15"/>
      <c r="K28" s="50">
        <f t="shared" si="0"/>
        <v>0</v>
      </c>
      <c r="L28" s="17"/>
      <c r="M28" s="15"/>
      <c r="N28" s="15"/>
      <c r="O28" s="16"/>
      <c r="P28" s="50">
        <f t="shared" si="1"/>
        <v>0</v>
      </c>
      <c r="Q28" s="17"/>
      <c r="R28" s="15"/>
      <c r="S28" s="15"/>
      <c r="T28" s="16"/>
      <c r="U28" s="18"/>
      <c r="V28" s="50">
        <f t="shared" si="2"/>
        <v>0</v>
      </c>
      <c r="W28" s="17"/>
      <c r="X28" s="15"/>
      <c r="Y28" s="15"/>
      <c r="Z28" s="16"/>
      <c r="AA28" s="50">
        <f t="shared" si="3"/>
        <v>0</v>
      </c>
      <c r="AB28" s="83"/>
      <c r="AC28" s="82"/>
      <c r="AD28" s="82"/>
      <c r="AE28" s="82"/>
      <c r="AF28" s="84"/>
      <c r="AG28" s="50">
        <f t="shared" si="4"/>
        <v>0</v>
      </c>
      <c r="AH28" s="53"/>
      <c r="AI28" s="19"/>
      <c r="AJ28" s="1"/>
    </row>
    <row r="29" spans="1:45" x14ac:dyDescent="0.2">
      <c r="A29" s="107">
        <v>2729</v>
      </c>
      <c r="B29" s="107" t="s">
        <v>120</v>
      </c>
      <c r="C29" s="107" t="s">
        <v>121</v>
      </c>
      <c r="D29" s="108">
        <v>49</v>
      </c>
      <c r="E29" s="107" t="str">
        <f t="shared" si="5"/>
        <v>Kanin</v>
      </c>
      <c r="F29" s="30"/>
      <c r="G29" s="15"/>
      <c r="H29" s="15"/>
      <c r="I29" s="15"/>
      <c r="J29" s="15"/>
      <c r="K29" s="50">
        <f t="shared" si="0"/>
        <v>0</v>
      </c>
      <c r="L29" s="17"/>
      <c r="M29" s="15"/>
      <c r="N29" s="15"/>
      <c r="O29" s="16"/>
      <c r="P29" s="50">
        <f t="shared" si="1"/>
        <v>0</v>
      </c>
      <c r="Q29" s="17"/>
      <c r="R29" s="15"/>
      <c r="S29" s="15"/>
      <c r="T29" s="16"/>
      <c r="U29" s="18"/>
      <c r="V29" s="50">
        <f t="shared" si="2"/>
        <v>0</v>
      </c>
      <c r="W29" s="17"/>
      <c r="X29" s="15"/>
      <c r="Y29" s="15"/>
      <c r="Z29" s="16"/>
      <c r="AA29" s="50">
        <f t="shared" si="3"/>
        <v>0</v>
      </c>
      <c r="AB29" s="83"/>
      <c r="AC29" s="82"/>
      <c r="AD29" s="82"/>
      <c r="AE29" s="82"/>
      <c r="AF29" s="84"/>
      <c r="AG29" s="50">
        <f t="shared" si="4"/>
        <v>0</v>
      </c>
      <c r="AH29" s="53"/>
      <c r="AI29" s="67"/>
      <c r="AJ29" s="1"/>
    </row>
    <row r="30" spans="1:45" x14ac:dyDescent="0.2">
      <c r="A30" s="107">
        <v>2736</v>
      </c>
      <c r="B30" s="107" t="s">
        <v>70</v>
      </c>
      <c r="C30" s="107" t="s">
        <v>71</v>
      </c>
      <c r="D30" s="108">
        <v>37</v>
      </c>
      <c r="E30" s="107" t="str">
        <f t="shared" si="5"/>
        <v>Kanin</v>
      </c>
      <c r="F30" s="30"/>
      <c r="G30" s="15">
        <v>18</v>
      </c>
      <c r="H30" s="15"/>
      <c r="I30" s="15"/>
      <c r="J30" s="15"/>
      <c r="K30" s="50">
        <f t="shared" si="0"/>
        <v>18</v>
      </c>
      <c r="L30" s="17"/>
      <c r="M30" s="15"/>
      <c r="N30" s="15"/>
      <c r="O30" s="16"/>
      <c r="P30" s="50">
        <f t="shared" si="1"/>
        <v>0</v>
      </c>
      <c r="Q30" s="17"/>
      <c r="R30" s="15"/>
      <c r="S30" s="15"/>
      <c r="T30" s="16"/>
      <c r="U30" s="18"/>
      <c r="V30" s="50">
        <f t="shared" si="2"/>
        <v>0</v>
      </c>
      <c r="W30" s="17"/>
      <c r="X30" s="15"/>
      <c r="Y30" s="15"/>
      <c r="Z30" s="16"/>
      <c r="AA30" s="50">
        <f t="shared" si="3"/>
        <v>0</v>
      </c>
      <c r="AB30" s="83"/>
      <c r="AC30" s="82"/>
      <c r="AD30" s="82"/>
      <c r="AE30" s="82"/>
      <c r="AF30" s="84"/>
      <c r="AG30" s="50">
        <f t="shared" si="4"/>
        <v>0</v>
      </c>
      <c r="AH30" s="53"/>
      <c r="AI30" s="19"/>
      <c r="AJ30" s="1"/>
    </row>
    <row r="31" spans="1:45" x14ac:dyDescent="0.2">
      <c r="A31" s="107">
        <v>2798</v>
      </c>
      <c r="B31" s="107" t="s">
        <v>139</v>
      </c>
      <c r="C31" s="107" t="s">
        <v>58</v>
      </c>
      <c r="D31" s="108">
        <v>46</v>
      </c>
      <c r="E31" s="107" t="str">
        <f t="shared" si="5"/>
        <v>Kanin</v>
      </c>
      <c r="F31" s="54"/>
      <c r="G31" s="49"/>
      <c r="H31" s="49"/>
      <c r="I31" s="49"/>
      <c r="J31" s="49"/>
      <c r="K31" s="50">
        <f t="shared" si="0"/>
        <v>0</v>
      </c>
      <c r="L31" s="48"/>
      <c r="M31" s="49"/>
      <c r="N31" s="49"/>
      <c r="O31" s="51"/>
      <c r="P31" s="50">
        <f t="shared" si="1"/>
        <v>0</v>
      </c>
      <c r="Q31" s="48"/>
      <c r="R31" s="49"/>
      <c r="S31" s="49"/>
      <c r="T31" s="51"/>
      <c r="U31" s="52"/>
      <c r="V31" s="50">
        <f t="shared" si="2"/>
        <v>0</v>
      </c>
      <c r="W31" s="48"/>
      <c r="X31" s="49"/>
      <c r="Y31" s="49"/>
      <c r="Z31" s="51"/>
      <c r="AA31" s="50">
        <f t="shared" si="3"/>
        <v>0</v>
      </c>
      <c r="AB31" s="85"/>
      <c r="AC31" s="86"/>
      <c r="AD31" s="86"/>
      <c r="AE31" s="86"/>
      <c r="AF31" s="87"/>
      <c r="AG31" s="50">
        <f t="shared" si="4"/>
        <v>0</v>
      </c>
      <c r="AH31" s="53"/>
      <c r="AI31" s="19"/>
      <c r="AJ31" s="1"/>
    </row>
    <row r="32" spans="1:45" x14ac:dyDescent="0.2">
      <c r="A32" s="107">
        <v>3026</v>
      </c>
      <c r="B32" s="107" t="s">
        <v>113</v>
      </c>
      <c r="C32" s="107" t="s">
        <v>114</v>
      </c>
      <c r="D32" s="108">
        <v>38</v>
      </c>
      <c r="E32" s="107" t="str">
        <f t="shared" si="5"/>
        <v>Kanin</v>
      </c>
      <c r="F32" s="54"/>
      <c r="G32" s="49"/>
      <c r="H32" s="49"/>
      <c r="I32" s="49"/>
      <c r="J32" s="49"/>
      <c r="K32" s="50">
        <f t="shared" si="0"/>
        <v>0</v>
      </c>
      <c r="L32" s="48"/>
      <c r="M32" s="49"/>
      <c r="N32" s="49"/>
      <c r="O32" s="51"/>
      <c r="P32" s="50">
        <f t="shared" si="1"/>
        <v>0</v>
      </c>
      <c r="Q32" s="48"/>
      <c r="R32" s="49"/>
      <c r="S32" s="49"/>
      <c r="T32" s="51"/>
      <c r="U32" s="52"/>
      <c r="V32" s="50">
        <f t="shared" si="2"/>
        <v>0</v>
      </c>
      <c r="W32" s="48"/>
      <c r="X32" s="49"/>
      <c r="Y32" s="49"/>
      <c r="Z32" s="51"/>
      <c r="AA32" s="50">
        <f t="shared" si="3"/>
        <v>0</v>
      </c>
      <c r="AB32" s="85"/>
      <c r="AC32" s="86"/>
      <c r="AD32" s="86"/>
      <c r="AE32" s="86"/>
      <c r="AF32" s="87"/>
      <c r="AG32" s="50">
        <f t="shared" si="4"/>
        <v>0</v>
      </c>
      <c r="AH32" s="53"/>
      <c r="AI32" s="19"/>
      <c r="AJ32" s="1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1:45" x14ac:dyDescent="0.2">
      <c r="A33" s="107">
        <v>3061</v>
      </c>
      <c r="B33" s="107" t="s">
        <v>129</v>
      </c>
      <c r="C33" s="107" t="s">
        <v>58</v>
      </c>
      <c r="D33" s="108">
        <v>45</v>
      </c>
      <c r="E33" s="107" t="str">
        <f t="shared" si="5"/>
        <v>Kanin</v>
      </c>
      <c r="F33" s="30"/>
      <c r="G33" s="15"/>
      <c r="H33" s="15"/>
      <c r="I33" s="15"/>
      <c r="J33" s="15"/>
      <c r="K33" s="50">
        <f t="shared" si="0"/>
        <v>0</v>
      </c>
      <c r="L33" s="17"/>
      <c r="M33" s="15"/>
      <c r="N33" s="15"/>
      <c r="O33" s="16"/>
      <c r="P33" s="50">
        <f t="shared" si="1"/>
        <v>0</v>
      </c>
      <c r="Q33" s="17"/>
      <c r="R33" s="15"/>
      <c r="S33" s="15"/>
      <c r="T33" s="16"/>
      <c r="U33" s="18"/>
      <c r="V33" s="50">
        <f t="shared" si="2"/>
        <v>0</v>
      </c>
      <c r="W33" s="17"/>
      <c r="X33" s="15"/>
      <c r="Y33" s="15"/>
      <c r="Z33" s="16"/>
      <c r="AA33" s="50">
        <f t="shared" si="3"/>
        <v>0</v>
      </c>
      <c r="AB33" s="83"/>
      <c r="AC33" s="82"/>
      <c r="AD33" s="82"/>
      <c r="AE33" s="82"/>
      <c r="AF33" s="84"/>
      <c r="AG33" s="50">
        <f t="shared" si="4"/>
        <v>0</v>
      </c>
      <c r="AH33" s="53"/>
      <c r="AI33" s="19"/>
      <c r="AJ33" s="1"/>
    </row>
    <row r="34" spans="1:45" x14ac:dyDescent="0.2">
      <c r="A34" s="107">
        <v>3103</v>
      </c>
      <c r="B34" s="107" t="s">
        <v>126</v>
      </c>
      <c r="C34" s="107" t="s">
        <v>101</v>
      </c>
      <c r="D34" s="108">
        <v>52</v>
      </c>
      <c r="E34" s="107" t="str">
        <f t="shared" si="5"/>
        <v>Kanin</v>
      </c>
      <c r="F34" s="30"/>
      <c r="G34" s="15"/>
      <c r="H34" s="15"/>
      <c r="I34" s="15"/>
      <c r="J34" s="15"/>
      <c r="K34" s="50">
        <f t="shared" si="0"/>
        <v>0</v>
      </c>
      <c r="L34" s="17"/>
      <c r="M34" s="15"/>
      <c r="N34" s="15"/>
      <c r="O34" s="16"/>
      <c r="P34" s="50">
        <f t="shared" si="1"/>
        <v>0</v>
      </c>
      <c r="Q34" s="17"/>
      <c r="R34" s="15"/>
      <c r="S34" s="15"/>
      <c r="T34" s="16"/>
      <c r="U34" s="18"/>
      <c r="V34" s="50">
        <f t="shared" si="2"/>
        <v>0</v>
      </c>
      <c r="W34" s="17"/>
      <c r="X34" s="15"/>
      <c r="Y34" s="15"/>
      <c r="Z34" s="16"/>
      <c r="AA34" s="50">
        <f t="shared" si="3"/>
        <v>0</v>
      </c>
      <c r="AB34" s="83"/>
      <c r="AC34" s="82"/>
      <c r="AD34" s="82"/>
      <c r="AE34" s="82"/>
      <c r="AF34" s="84"/>
      <c r="AG34" s="50">
        <f t="shared" si="4"/>
        <v>0</v>
      </c>
      <c r="AH34" s="53"/>
      <c r="AI34" s="67"/>
      <c r="AJ34" s="1"/>
    </row>
    <row r="35" spans="1:45" x14ac:dyDescent="0.2">
      <c r="A35" s="107">
        <v>3149</v>
      </c>
      <c r="B35" s="107" t="s">
        <v>102</v>
      </c>
      <c r="C35" s="107" t="s">
        <v>103</v>
      </c>
      <c r="D35" s="108">
        <v>39</v>
      </c>
      <c r="E35" s="107" t="str">
        <f t="shared" si="5"/>
        <v>Kanin</v>
      </c>
      <c r="F35" s="30"/>
      <c r="G35" s="15"/>
      <c r="H35" s="15"/>
      <c r="I35" s="15"/>
      <c r="J35" s="15"/>
      <c r="K35" s="50">
        <f t="shared" si="0"/>
        <v>0</v>
      </c>
      <c r="L35" s="17"/>
      <c r="M35" s="15"/>
      <c r="N35" s="15"/>
      <c r="O35" s="16"/>
      <c r="P35" s="50">
        <f t="shared" si="1"/>
        <v>0</v>
      </c>
      <c r="Q35" s="17"/>
      <c r="R35" s="15"/>
      <c r="S35" s="15"/>
      <c r="T35" s="16"/>
      <c r="U35" s="18"/>
      <c r="V35" s="50">
        <f t="shared" si="2"/>
        <v>0</v>
      </c>
      <c r="W35" s="17"/>
      <c r="X35" s="15"/>
      <c r="Y35" s="15"/>
      <c r="Z35" s="16"/>
      <c r="AA35" s="50">
        <f t="shared" si="3"/>
        <v>0</v>
      </c>
      <c r="AB35" s="83"/>
      <c r="AC35" s="82"/>
      <c r="AD35" s="82"/>
      <c r="AE35" s="82"/>
      <c r="AF35" s="84"/>
      <c r="AG35" s="50">
        <f t="shared" si="4"/>
        <v>0</v>
      </c>
      <c r="AH35" s="53"/>
      <c r="AI35" s="19"/>
      <c r="AJ35" s="1"/>
    </row>
    <row r="36" spans="1:45" x14ac:dyDescent="0.2">
      <c r="A36" s="107">
        <v>3166</v>
      </c>
      <c r="B36" s="107" t="s">
        <v>7</v>
      </c>
      <c r="C36" s="107" t="s">
        <v>52</v>
      </c>
      <c r="D36" s="108">
        <v>49</v>
      </c>
      <c r="E36" s="107" t="str">
        <f t="shared" si="5"/>
        <v>Kanin</v>
      </c>
      <c r="F36" s="30"/>
      <c r="G36" s="15"/>
      <c r="H36" s="15"/>
      <c r="I36" s="15"/>
      <c r="J36" s="15"/>
      <c r="K36" s="50">
        <f t="shared" si="0"/>
        <v>0</v>
      </c>
      <c r="L36" s="17"/>
      <c r="M36" s="15"/>
      <c r="N36" s="15"/>
      <c r="O36" s="16"/>
      <c r="P36" s="50">
        <f t="shared" si="1"/>
        <v>0</v>
      </c>
      <c r="Q36" s="17"/>
      <c r="R36" s="15"/>
      <c r="S36" s="15"/>
      <c r="T36" s="16"/>
      <c r="U36" s="18"/>
      <c r="V36" s="50">
        <f t="shared" si="2"/>
        <v>0</v>
      </c>
      <c r="W36" s="17"/>
      <c r="X36" s="15"/>
      <c r="Y36" s="15"/>
      <c r="Z36" s="16"/>
      <c r="AA36" s="50">
        <f t="shared" si="3"/>
        <v>0</v>
      </c>
      <c r="AB36" s="83"/>
      <c r="AC36" s="82"/>
      <c r="AD36" s="82"/>
      <c r="AE36" s="82"/>
      <c r="AF36" s="84"/>
      <c r="AG36" s="50">
        <f t="shared" si="4"/>
        <v>0</v>
      </c>
      <c r="AH36" s="53"/>
      <c r="AI36" s="67"/>
      <c r="AJ36" s="1"/>
    </row>
    <row r="37" spans="1:45" x14ac:dyDescent="0.2">
      <c r="A37" s="107">
        <v>3167</v>
      </c>
      <c r="B37" s="107" t="s">
        <v>137</v>
      </c>
      <c r="C37" s="107" t="s">
        <v>92</v>
      </c>
      <c r="D37" s="108">
        <v>50</v>
      </c>
      <c r="E37" s="107" t="str">
        <f t="shared" si="5"/>
        <v>Kanin</v>
      </c>
      <c r="F37" s="17"/>
      <c r="G37" s="15"/>
      <c r="H37" s="15"/>
      <c r="I37" s="15"/>
      <c r="J37" s="15"/>
      <c r="K37" s="50">
        <f t="shared" si="0"/>
        <v>0</v>
      </c>
      <c r="L37" s="17"/>
      <c r="M37" s="15"/>
      <c r="N37" s="15"/>
      <c r="O37" s="16"/>
      <c r="P37" s="50">
        <f t="shared" si="1"/>
        <v>0</v>
      </c>
      <c r="Q37" s="17"/>
      <c r="R37" s="15"/>
      <c r="S37" s="15"/>
      <c r="T37" s="16"/>
      <c r="U37" s="18"/>
      <c r="V37" s="50">
        <f t="shared" si="2"/>
        <v>0</v>
      </c>
      <c r="W37" s="17"/>
      <c r="X37" s="15"/>
      <c r="Y37" s="15"/>
      <c r="Z37" s="16"/>
      <c r="AA37" s="50">
        <f t="shared" si="3"/>
        <v>0</v>
      </c>
      <c r="AB37" s="83"/>
      <c r="AC37" s="82"/>
      <c r="AD37" s="82"/>
      <c r="AE37" s="82"/>
      <c r="AF37" s="84"/>
      <c r="AG37" s="50">
        <f t="shared" si="4"/>
        <v>0</v>
      </c>
      <c r="AH37" s="53"/>
      <c r="AI37" s="67"/>
      <c r="AJ37" s="1"/>
    </row>
    <row r="38" spans="1:45" x14ac:dyDescent="0.2">
      <c r="A38" s="107">
        <v>3169</v>
      </c>
      <c r="B38" s="107" t="s">
        <v>85</v>
      </c>
      <c r="C38" s="107" t="s">
        <v>138</v>
      </c>
      <c r="D38" s="108">
        <v>48</v>
      </c>
      <c r="E38" s="107" t="str">
        <f t="shared" si="5"/>
        <v>Kanin</v>
      </c>
      <c r="F38" s="48"/>
      <c r="G38" s="49"/>
      <c r="H38" s="49"/>
      <c r="I38" s="49"/>
      <c r="J38" s="49"/>
      <c r="K38" s="50">
        <f t="shared" si="0"/>
        <v>0</v>
      </c>
      <c r="L38" s="70"/>
      <c r="M38" s="49"/>
      <c r="N38" s="49"/>
      <c r="O38" s="51"/>
      <c r="P38" s="50">
        <f t="shared" si="1"/>
        <v>0</v>
      </c>
      <c r="Q38" s="48"/>
      <c r="R38" s="49"/>
      <c r="S38" s="49"/>
      <c r="T38" s="51"/>
      <c r="U38" s="52"/>
      <c r="V38" s="50">
        <f t="shared" si="2"/>
        <v>0</v>
      </c>
      <c r="W38" s="48"/>
      <c r="X38" s="49"/>
      <c r="Y38" s="49"/>
      <c r="Z38" s="51"/>
      <c r="AA38" s="50">
        <f t="shared" si="3"/>
        <v>0</v>
      </c>
      <c r="AB38" s="85"/>
      <c r="AC38" s="92"/>
      <c r="AD38" s="92"/>
      <c r="AE38" s="86"/>
      <c r="AF38" s="87"/>
      <c r="AG38" s="50">
        <f t="shared" si="4"/>
        <v>0</v>
      </c>
      <c r="AH38" s="53"/>
      <c r="AI38" s="19"/>
      <c r="AJ38" s="1"/>
    </row>
    <row r="39" spans="1:45" x14ac:dyDescent="0.2">
      <c r="A39" s="107">
        <v>3217</v>
      </c>
      <c r="B39" s="107" t="s">
        <v>117</v>
      </c>
      <c r="C39" s="107" t="s">
        <v>118</v>
      </c>
      <c r="D39" s="108">
        <v>46</v>
      </c>
      <c r="E39" s="107" t="str">
        <f t="shared" si="5"/>
        <v>Kanin</v>
      </c>
      <c r="F39" s="17"/>
      <c r="G39" s="15"/>
      <c r="H39" s="15"/>
      <c r="I39" s="15"/>
      <c r="J39" s="15"/>
      <c r="K39" s="50">
        <f t="shared" si="0"/>
        <v>0</v>
      </c>
      <c r="L39" s="17"/>
      <c r="M39" s="15"/>
      <c r="N39" s="15"/>
      <c r="O39" s="16"/>
      <c r="P39" s="50">
        <f t="shared" si="1"/>
        <v>0</v>
      </c>
      <c r="Q39" s="17"/>
      <c r="R39" s="15"/>
      <c r="S39" s="15"/>
      <c r="T39" s="16"/>
      <c r="U39" s="18"/>
      <c r="V39" s="50">
        <f t="shared" si="2"/>
        <v>0</v>
      </c>
      <c r="W39" s="17"/>
      <c r="X39" s="15"/>
      <c r="Y39" s="15"/>
      <c r="Z39" s="16"/>
      <c r="AA39" s="50">
        <f t="shared" si="3"/>
        <v>0</v>
      </c>
      <c r="AB39" s="83"/>
      <c r="AC39" s="82"/>
      <c r="AD39" s="82"/>
      <c r="AE39" s="82"/>
      <c r="AF39" s="84"/>
      <c r="AG39" s="50">
        <f t="shared" si="4"/>
        <v>0</v>
      </c>
      <c r="AH39" s="53"/>
      <c r="AI39" s="19"/>
      <c r="AJ39" s="1"/>
    </row>
    <row r="40" spans="1:45" x14ac:dyDescent="0.2">
      <c r="A40" s="107">
        <v>3228</v>
      </c>
      <c r="B40" s="107" t="s">
        <v>119</v>
      </c>
      <c r="C40" s="107" t="s">
        <v>59</v>
      </c>
      <c r="D40" s="108">
        <v>49</v>
      </c>
      <c r="E40" s="107" t="str">
        <f t="shared" si="5"/>
        <v>Kanin</v>
      </c>
      <c r="F40" s="17"/>
      <c r="G40" s="15"/>
      <c r="H40" s="15"/>
      <c r="I40" s="15"/>
      <c r="J40" s="15"/>
      <c r="K40" s="50">
        <f t="shared" si="0"/>
        <v>0</v>
      </c>
      <c r="L40" s="17"/>
      <c r="M40" s="15"/>
      <c r="N40" s="15"/>
      <c r="O40" s="16"/>
      <c r="P40" s="50">
        <f t="shared" si="1"/>
        <v>0</v>
      </c>
      <c r="Q40" s="17"/>
      <c r="R40" s="15"/>
      <c r="S40" s="15"/>
      <c r="T40" s="16"/>
      <c r="U40" s="18"/>
      <c r="V40" s="50">
        <f t="shared" si="2"/>
        <v>0</v>
      </c>
      <c r="W40" s="17"/>
      <c r="X40" s="15"/>
      <c r="Y40" s="15"/>
      <c r="Z40" s="16"/>
      <c r="AA40" s="50">
        <f t="shared" si="3"/>
        <v>0</v>
      </c>
      <c r="AB40" s="83"/>
      <c r="AC40" s="82"/>
      <c r="AD40" s="82"/>
      <c r="AE40" s="82"/>
      <c r="AF40" s="84"/>
      <c r="AG40" s="50">
        <f t="shared" si="4"/>
        <v>0</v>
      </c>
      <c r="AH40" s="53"/>
      <c r="AI40" s="67"/>
      <c r="AJ40" s="1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1:45" x14ac:dyDescent="0.2">
      <c r="A41" s="107">
        <v>3243</v>
      </c>
      <c r="B41" s="107" t="s">
        <v>134</v>
      </c>
      <c r="C41" s="107" t="s">
        <v>135</v>
      </c>
      <c r="D41" s="108">
        <v>51</v>
      </c>
      <c r="E41" s="107" t="str">
        <f t="shared" si="5"/>
        <v>Kanin</v>
      </c>
      <c r="F41" s="17"/>
      <c r="G41" s="15"/>
      <c r="H41" s="15"/>
      <c r="I41" s="15"/>
      <c r="J41" s="15"/>
      <c r="K41" s="50">
        <f t="shared" si="0"/>
        <v>0</v>
      </c>
      <c r="L41" s="17"/>
      <c r="M41" s="15"/>
      <c r="N41" s="15"/>
      <c r="O41" s="16"/>
      <c r="P41" s="50">
        <f t="shared" si="1"/>
        <v>0</v>
      </c>
      <c r="Q41" s="17"/>
      <c r="R41" s="15"/>
      <c r="S41" s="15"/>
      <c r="T41" s="16"/>
      <c r="U41" s="18"/>
      <c r="V41" s="50">
        <f t="shared" si="2"/>
        <v>0</v>
      </c>
      <c r="W41" s="17"/>
      <c r="X41" s="15"/>
      <c r="Y41" s="15"/>
      <c r="Z41" s="16"/>
      <c r="AA41" s="50">
        <f t="shared" si="3"/>
        <v>0</v>
      </c>
      <c r="AB41" s="83"/>
      <c r="AC41" s="82"/>
      <c r="AD41" s="82"/>
      <c r="AE41" s="82"/>
      <c r="AF41" s="84"/>
      <c r="AG41" s="50">
        <f t="shared" si="4"/>
        <v>0</v>
      </c>
      <c r="AH41" s="53"/>
      <c r="AI41" s="19"/>
      <c r="AJ41" s="1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1:45" x14ac:dyDescent="0.2">
      <c r="A42" s="107">
        <v>3262</v>
      </c>
      <c r="B42" s="107" t="s">
        <v>132</v>
      </c>
      <c r="C42" s="107" t="s">
        <v>116</v>
      </c>
      <c r="D42" s="108">
        <v>48</v>
      </c>
      <c r="E42" s="107" t="str">
        <f t="shared" si="5"/>
        <v>Kanin</v>
      </c>
      <c r="F42" s="54"/>
      <c r="G42" s="49"/>
      <c r="H42" s="49"/>
      <c r="I42" s="49"/>
      <c r="J42" s="49"/>
      <c r="K42" s="50">
        <f t="shared" si="0"/>
        <v>0</v>
      </c>
      <c r="L42" s="70"/>
      <c r="M42" s="49"/>
      <c r="N42" s="49"/>
      <c r="O42" s="51"/>
      <c r="P42" s="50">
        <f t="shared" si="1"/>
        <v>0</v>
      </c>
      <c r="Q42" s="48"/>
      <c r="R42" s="49"/>
      <c r="S42" s="49"/>
      <c r="T42" s="51"/>
      <c r="U42" s="52"/>
      <c r="V42" s="50">
        <f t="shared" si="2"/>
        <v>0</v>
      </c>
      <c r="W42" s="48"/>
      <c r="X42" s="49"/>
      <c r="Y42" s="49"/>
      <c r="Z42" s="51"/>
      <c r="AA42" s="50">
        <f t="shared" si="3"/>
        <v>0</v>
      </c>
      <c r="AB42" s="85"/>
      <c r="AC42" s="86"/>
      <c r="AD42" s="86"/>
      <c r="AE42" s="86"/>
      <c r="AF42" s="87"/>
      <c r="AG42" s="50">
        <f t="shared" si="4"/>
        <v>0</v>
      </c>
      <c r="AH42" s="53"/>
      <c r="AI42" s="19"/>
      <c r="AJ42" s="1"/>
    </row>
    <row r="43" spans="1:45" x14ac:dyDescent="0.2">
      <c r="A43" s="107">
        <v>3268</v>
      </c>
      <c r="B43" s="107" t="s">
        <v>140</v>
      </c>
      <c r="C43" s="107" t="s">
        <v>141</v>
      </c>
      <c r="D43" s="108">
        <v>52</v>
      </c>
      <c r="E43" s="107" t="str">
        <f t="shared" si="5"/>
        <v>Kanin</v>
      </c>
      <c r="F43" s="30"/>
      <c r="G43" s="15"/>
      <c r="H43" s="15"/>
      <c r="I43" s="15"/>
      <c r="J43" s="15"/>
      <c r="K43" s="50">
        <f t="shared" si="0"/>
        <v>0</v>
      </c>
      <c r="L43" s="17"/>
      <c r="M43" s="15"/>
      <c r="N43" s="15"/>
      <c r="O43" s="16"/>
      <c r="P43" s="50">
        <f t="shared" si="1"/>
        <v>0</v>
      </c>
      <c r="Q43" s="17"/>
      <c r="R43" s="15"/>
      <c r="S43" s="15"/>
      <c r="T43" s="16"/>
      <c r="U43" s="18"/>
      <c r="V43" s="50">
        <f t="shared" si="2"/>
        <v>0</v>
      </c>
      <c r="W43" s="17"/>
      <c r="X43" s="15"/>
      <c r="Y43" s="15"/>
      <c r="Z43" s="16"/>
      <c r="AA43" s="50">
        <f t="shared" si="3"/>
        <v>0</v>
      </c>
      <c r="AB43" s="83"/>
      <c r="AC43" s="82"/>
      <c r="AD43" s="82"/>
      <c r="AE43" s="82"/>
      <c r="AF43" s="84"/>
      <c r="AG43" s="50">
        <f t="shared" si="4"/>
        <v>0</v>
      </c>
      <c r="AH43" s="53"/>
      <c r="AI43" s="67"/>
      <c r="AJ43" s="1"/>
    </row>
    <row r="44" spans="1:45" x14ac:dyDescent="0.2">
      <c r="A44" s="110">
        <v>3271</v>
      </c>
      <c r="B44" s="110" t="s">
        <v>82</v>
      </c>
      <c r="C44" s="110" t="s">
        <v>83</v>
      </c>
      <c r="D44" s="112">
        <v>38</v>
      </c>
      <c r="E44" s="110" t="str">
        <f t="shared" si="5"/>
        <v>Kanin</v>
      </c>
      <c r="F44" s="30"/>
      <c r="G44" s="15"/>
      <c r="H44" s="15"/>
      <c r="I44" s="15"/>
      <c r="J44" s="15"/>
      <c r="K44" s="50">
        <f t="shared" si="0"/>
        <v>0</v>
      </c>
      <c r="L44" s="17"/>
      <c r="M44" s="15"/>
      <c r="N44" s="15"/>
      <c r="O44" s="16"/>
      <c r="P44" s="50">
        <f t="shared" si="1"/>
        <v>0</v>
      </c>
      <c r="Q44" s="17"/>
      <c r="R44" s="15"/>
      <c r="S44" s="15"/>
      <c r="T44" s="16"/>
      <c r="U44" s="18"/>
      <c r="V44" s="50">
        <f t="shared" si="2"/>
        <v>0</v>
      </c>
      <c r="W44" s="17"/>
      <c r="X44" s="15"/>
      <c r="Y44" s="15"/>
      <c r="Z44" s="16"/>
      <c r="AA44" s="50">
        <f t="shared" si="3"/>
        <v>0</v>
      </c>
      <c r="AB44" s="83"/>
      <c r="AC44" s="82"/>
      <c r="AD44" s="82"/>
      <c r="AE44" s="82"/>
      <c r="AF44" s="84"/>
      <c r="AG44" s="50">
        <f t="shared" si="4"/>
        <v>0</v>
      </c>
      <c r="AH44" s="53"/>
      <c r="AI44" s="19"/>
      <c r="AJ44" s="1"/>
    </row>
    <row r="45" spans="1:45" x14ac:dyDescent="0.2">
      <c r="A45" s="107">
        <v>3292</v>
      </c>
      <c r="B45" s="107" t="s">
        <v>122</v>
      </c>
      <c r="C45" s="107" t="s">
        <v>123</v>
      </c>
      <c r="D45" s="108">
        <v>49</v>
      </c>
      <c r="E45" s="107" t="str">
        <f t="shared" si="5"/>
        <v>Kanin</v>
      </c>
      <c r="F45" s="17"/>
      <c r="G45" s="15"/>
      <c r="H45" s="15"/>
      <c r="I45" s="15"/>
      <c r="J45" s="15"/>
      <c r="K45" s="50">
        <f t="shared" si="0"/>
        <v>0</v>
      </c>
      <c r="L45" s="17"/>
      <c r="M45" s="15"/>
      <c r="N45" s="15"/>
      <c r="O45" s="16"/>
      <c r="P45" s="50">
        <f t="shared" si="1"/>
        <v>0</v>
      </c>
      <c r="Q45" s="17"/>
      <c r="R45" s="15"/>
      <c r="S45" s="15"/>
      <c r="T45" s="16"/>
      <c r="U45" s="18"/>
      <c r="V45" s="50">
        <f t="shared" si="2"/>
        <v>0</v>
      </c>
      <c r="W45" s="17"/>
      <c r="X45" s="15"/>
      <c r="Y45" s="15"/>
      <c r="Z45" s="16"/>
      <c r="AA45" s="50">
        <f t="shared" si="3"/>
        <v>0</v>
      </c>
      <c r="AB45" s="83"/>
      <c r="AC45" s="82"/>
      <c r="AD45" s="82"/>
      <c r="AE45" s="82"/>
      <c r="AF45" s="84"/>
      <c r="AG45" s="50">
        <f t="shared" si="4"/>
        <v>0</v>
      </c>
      <c r="AH45" s="53"/>
      <c r="AI45" s="19"/>
      <c r="AJ45" s="1"/>
    </row>
    <row r="46" spans="1:45" x14ac:dyDescent="0.2">
      <c r="A46" s="107">
        <v>3327</v>
      </c>
      <c r="B46" s="107" t="s">
        <v>115</v>
      </c>
      <c r="C46" s="107" t="s">
        <v>116</v>
      </c>
      <c r="D46" s="108">
        <v>39</v>
      </c>
      <c r="E46" s="107" t="str">
        <f t="shared" si="5"/>
        <v>Kanin</v>
      </c>
      <c r="F46" s="63"/>
      <c r="G46" s="59"/>
      <c r="H46" s="59"/>
      <c r="I46" s="59"/>
      <c r="J46" s="59"/>
      <c r="K46" s="50">
        <f t="shared" si="0"/>
        <v>0</v>
      </c>
      <c r="L46" s="59"/>
      <c r="M46" s="59"/>
      <c r="N46" s="47"/>
      <c r="O46" s="47"/>
      <c r="P46" s="50">
        <f t="shared" si="1"/>
        <v>0</v>
      </c>
      <c r="Q46" s="47"/>
      <c r="R46" s="47"/>
      <c r="S46" s="47"/>
      <c r="T46" s="47"/>
      <c r="U46" s="47"/>
      <c r="V46" s="50">
        <f t="shared" si="2"/>
        <v>0</v>
      </c>
      <c r="W46" s="47"/>
      <c r="X46" s="47"/>
      <c r="Y46" s="47"/>
      <c r="Z46" s="47"/>
      <c r="AA46" s="50">
        <f t="shared" si="3"/>
        <v>0</v>
      </c>
      <c r="AB46" s="91"/>
      <c r="AC46" s="89"/>
      <c r="AD46" s="89"/>
      <c r="AE46" s="89"/>
      <c r="AF46" s="89"/>
      <c r="AG46" s="50">
        <f t="shared" si="4"/>
        <v>0</v>
      </c>
      <c r="AH46" s="53"/>
      <c r="AI46" s="19"/>
      <c r="AJ46" s="1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1:45" x14ac:dyDescent="0.2">
      <c r="A47" s="107">
        <v>3328</v>
      </c>
      <c r="B47" s="107" t="s">
        <v>127</v>
      </c>
      <c r="C47" s="107" t="s">
        <v>2</v>
      </c>
      <c r="D47" s="108">
        <v>50</v>
      </c>
      <c r="E47" s="107" t="str">
        <f t="shared" si="5"/>
        <v>Kanin</v>
      </c>
      <c r="F47" s="17"/>
      <c r="G47" s="15"/>
      <c r="H47" s="15"/>
      <c r="I47" s="15"/>
      <c r="J47" s="15"/>
      <c r="K47" s="50">
        <f t="shared" si="0"/>
        <v>0</v>
      </c>
      <c r="L47" s="17"/>
      <c r="M47" s="15"/>
      <c r="N47" s="15"/>
      <c r="O47" s="16"/>
      <c r="P47" s="50">
        <f t="shared" si="1"/>
        <v>0</v>
      </c>
      <c r="Q47" s="15"/>
      <c r="R47" s="15"/>
      <c r="S47" s="15"/>
      <c r="T47" s="16"/>
      <c r="U47" s="16"/>
      <c r="V47" s="50">
        <f t="shared" si="2"/>
        <v>0</v>
      </c>
      <c r="W47" s="17"/>
      <c r="X47" s="15"/>
      <c r="Y47" s="15"/>
      <c r="Z47" s="16"/>
      <c r="AA47" s="50">
        <f t="shared" si="3"/>
        <v>0</v>
      </c>
      <c r="AB47" s="83"/>
      <c r="AC47" s="82"/>
      <c r="AD47" s="82"/>
      <c r="AE47" s="82"/>
      <c r="AF47" s="82"/>
      <c r="AG47" s="50">
        <f t="shared" si="4"/>
        <v>0</v>
      </c>
      <c r="AH47" s="53"/>
      <c r="AI47" s="19"/>
      <c r="AJ47" s="1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1:45" x14ac:dyDescent="0.2">
      <c r="A48" s="109">
        <v>3479</v>
      </c>
      <c r="B48" s="109" t="s">
        <v>144</v>
      </c>
      <c r="C48" s="109" t="s">
        <v>143</v>
      </c>
      <c r="D48" s="111">
        <v>47</v>
      </c>
      <c r="E48" s="109" t="str">
        <f t="shared" si="5"/>
        <v>Kanin</v>
      </c>
      <c r="F48" s="48"/>
      <c r="G48" s="49"/>
      <c r="H48" s="49"/>
      <c r="I48" s="49"/>
      <c r="J48" s="49"/>
      <c r="K48" s="50">
        <f t="shared" si="0"/>
        <v>0</v>
      </c>
      <c r="L48" s="70"/>
      <c r="M48" s="49"/>
      <c r="N48" s="49"/>
      <c r="O48" s="51"/>
      <c r="P48" s="50">
        <f t="shared" si="1"/>
        <v>0</v>
      </c>
      <c r="Q48" s="48"/>
      <c r="R48" s="49"/>
      <c r="S48" s="49"/>
      <c r="T48" s="51"/>
      <c r="U48" s="52"/>
      <c r="V48" s="50">
        <f t="shared" si="2"/>
        <v>0</v>
      </c>
      <c r="W48" s="48"/>
      <c r="X48" s="49"/>
      <c r="Y48" s="49"/>
      <c r="Z48" s="51"/>
      <c r="AA48" s="50">
        <f t="shared" si="3"/>
        <v>0</v>
      </c>
      <c r="AB48" s="85"/>
      <c r="AC48" s="86"/>
      <c r="AD48" s="86"/>
      <c r="AE48" s="86"/>
      <c r="AF48" s="87"/>
      <c r="AG48" s="50">
        <f t="shared" si="4"/>
        <v>0</v>
      </c>
      <c r="AH48" s="53"/>
      <c r="AI48" s="19"/>
      <c r="AJ48" s="1"/>
    </row>
    <row r="49" spans="1:36" x14ac:dyDescent="0.2">
      <c r="A49" s="47"/>
      <c r="B49" s="47"/>
      <c r="C49" s="47"/>
      <c r="D49" s="47"/>
      <c r="E49" s="47"/>
      <c r="F49" s="48"/>
      <c r="G49" s="49"/>
      <c r="H49" s="49"/>
      <c r="I49" s="49"/>
      <c r="J49" s="49"/>
      <c r="K49" s="50">
        <f t="shared" si="0"/>
        <v>0</v>
      </c>
      <c r="L49" s="76"/>
      <c r="M49" s="49"/>
      <c r="N49" s="49"/>
      <c r="O49" s="49"/>
      <c r="P49" s="50">
        <f t="shared" si="1"/>
        <v>0</v>
      </c>
      <c r="Q49" s="49"/>
      <c r="R49" s="49"/>
      <c r="S49" s="49"/>
      <c r="T49" s="49"/>
      <c r="U49" s="49"/>
      <c r="V49" s="50">
        <f t="shared" si="2"/>
        <v>0</v>
      </c>
      <c r="W49" s="49"/>
      <c r="X49" s="49"/>
      <c r="Y49" s="49"/>
      <c r="Z49" s="49"/>
      <c r="AA49" s="50">
        <f t="shared" si="3"/>
        <v>0</v>
      </c>
      <c r="AB49" s="86"/>
      <c r="AC49" s="86"/>
      <c r="AD49" s="86"/>
      <c r="AE49" s="86"/>
      <c r="AF49" s="86"/>
      <c r="AG49" s="50">
        <f t="shared" si="4"/>
        <v>0</v>
      </c>
      <c r="AH49" s="53"/>
      <c r="AI49" s="19"/>
      <c r="AJ49" s="1"/>
    </row>
    <row r="50" spans="1:36" x14ac:dyDescent="0.2">
      <c r="A50" s="47"/>
      <c r="B50" s="47"/>
      <c r="C50" s="47"/>
      <c r="D50" s="47"/>
      <c r="E50" s="47"/>
      <c r="F50" s="48"/>
      <c r="G50" s="49"/>
      <c r="H50" s="49"/>
      <c r="I50" s="49"/>
      <c r="J50" s="49"/>
      <c r="K50" s="50">
        <f t="shared" si="0"/>
        <v>0</v>
      </c>
      <c r="L50" s="76"/>
      <c r="M50" s="49"/>
      <c r="N50" s="49"/>
      <c r="O50" s="49"/>
      <c r="P50" s="50">
        <f t="shared" si="1"/>
        <v>0</v>
      </c>
      <c r="Q50" s="49"/>
      <c r="R50" s="49"/>
      <c r="S50" s="49"/>
      <c r="T50" s="49"/>
      <c r="U50" s="49"/>
      <c r="V50" s="50">
        <f t="shared" si="2"/>
        <v>0</v>
      </c>
      <c r="W50" s="49"/>
      <c r="X50" s="49"/>
      <c r="Y50" s="49"/>
      <c r="Z50" s="49"/>
      <c r="AA50" s="50">
        <f t="shared" si="3"/>
        <v>0</v>
      </c>
      <c r="AB50" s="86"/>
      <c r="AC50" s="86"/>
      <c r="AD50" s="86"/>
      <c r="AE50" s="86"/>
      <c r="AF50" s="86"/>
      <c r="AG50" s="50">
        <f t="shared" si="4"/>
        <v>0</v>
      </c>
      <c r="AH50" s="53"/>
      <c r="AI50" s="19"/>
      <c r="AJ50" s="1"/>
    </row>
    <row r="51" spans="1:36" x14ac:dyDescent="0.2">
      <c r="A51" s="47"/>
      <c r="B51" s="47"/>
      <c r="C51" s="47"/>
      <c r="D51" s="47"/>
      <c r="E51" s="47"/>
      <c r="F51" s="48"/>
      <c r="G51" s="49"/>
      <c r="H51" s="49"/>
      <c r="I51" s="49"/>
      <c r="J51" s="49"/>
      <c r="K51" s="50">
        <f t="shared" si="0"/>
        <v>0</v>
      </c>
      <c r="L51" s="76"/>
      <c r="M51" s="49"/>
      <c r="N51" s="49"/>
      <c r="O51" s="49"/>
      <c r="P51" s="50">
        <f t="shared" si="1"/>
        <v>0</v>
      </c>
      <c r="Q51" s="49"/>
      <c r="R51" s="49"/>
      <c r="S51" s="49"/>
      <c r="T51" s="49"/>
      <c r="U51" s="49"/>
      <c r="V51" s="50">
        <f t="shared" si="2"/>
        <v>0</v>
      </c>
      <c r="W51" s="49"/>
      <c r="X51" s="49"/>
      <c r="Y51" s="49"/>
      <c r="Z51" s="49"/>
      <c r="AA51" s="50">
        <f t="shared" si="3"/>
        <v>0</v>
      </c>
      <c r="AB51" s="86"/>
      <c r="AC51" s="86"/>
      <c r="AD51" s="86"/>
      <c r="AE51" s="86"/>
      <c r="AF51" s="86"/>
      <c r="AG51" s="50">
        <f t="shared" si="4"/>
        <v>0</v>
      </c>
      <c r="AH51" s="53"/>
      <c r="AI51" s="67"/>
      <c r="AJ51" s="1"/>
    </row>
  </sheetData>
  <autoFilter ref="A9:AJ9">
    <sortState ref="A10:AJ51">
      <sortCondition descending="1" ref="F9"/>
    </sortState>
  </autoFilter>
  <mergeCells count="6">
    <mergeCell ref="A7:E8"/>
    <mergeCell ref="AB7:AF7"/>
    <mergeCell ref="F7:J7"/>
    <mergeCell ref="L7:O7"/>
    <mergeCell ref="Q7:U7"/>
    <mergeCell ref="W7:Z7"/>
  </mergeCells>
  <phoneticPr fontId="5" type="noConversion"/>
  <pageMargins left="0.75" right="0.75" top="1" bottom="1" header="0" footer="0"/>
  <pageSetup paperSize="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workbookViewId="0">
      <selection activeCell="AC22" sqref="AC22"/>
    </sheetView>
  </sheetViews>
  <sheetFormatPr defaultRowHeight="12.75" x14ac:dyDescent="0.2"/>
  <cols>
    <col min="1" max="1" width="14.42578125" customWidth="1"/>
    <col min="2" max="2" width="3.42578125" customWidth="1"/>
    <col min="3" max="3" width="3.140625" customWidth="1"/>
  </cols>
  <sheetData>
    <row r="1" spans="1:42" s="2" customFormat="1" ht="13.5" thickBot="1" x14ac:dyDescent="0.25">
      <c r="C1" s="40"/>
      <c r="D1" s="117" t="s">
        <v>30</v>
      </c>
      <c r="E1" s="118"/>
      <c r="F1" s="118"/>
      <c r="G1" s="118"/>
      <c r="H1" s="119"/>
      <c r="I1" s="3" t="s">
        <v>10</v>
      </c>
      <c r="J1" s="117" t="s">
        <v>31</v>
      </c>
      <c r="K1" s="118"/>
      <c r="L1" s="118"/>
      <c r="M1" s="119"/>
      <c r="N1" s="3" t="s">
        <v>10</v>
      </c>
      <c r="O1" s="117" t="s">
        <v>32</v>
      </c>
      <c r="P1" s="118"/>
      <c r="Q1" s="118"/>
      <c r="R1" s="119"/>
      <c r="S1" s="3" t="s">
        <v>10</v>
      </c>
      <c r="T1" s="117" t="s">
        <v>33</v>
      </c>
      <c r="U1" s="118"/>
      <c r="V1" s="118"/>
      <c r="W1" s="118"/>
      <c r="X1" s="119"/>
      <c r="Y1" s="3" t="s">
        <v>10</v>
      </c>
      <c r="Z1" s="117" t="s">
        <v>34</v>
      </c>
      <c r="AA1" s="118"/>
      <c r="AB1" s="118"/>
      <c r="AC1" s="119"/>
      <c r="AD1" s="3" t="s">
        <v>10</v>
      </c>
      <c r="AE1" s="28" t="s">
        <v>4</v>
      </c>
      <c r="AF1" s="29" t="s">
        <v>19</v>
      </c>
    </row>
    <row r="2" spans="1:42" s="2" customFormat="1" ht="36.75" customHeight="1" x14ac:dyDescent="0.2">
      <c r="A2" s="46" t="str">
        <f>'Stor Bane 2013'!A7</f>
        <v>Kaniner med 
spilleret til stor bane</v>
      </c>
      <c r="C2" s="40"/>
      <c r="D2" s="31">
        <v>2</v>
      </c>
      <c r="E2" s="32">
        <v>9</v>
      </c>
      <c r="F2" s="32">
        <v>16</v>
      </c>
      <c r="G2" s="32">
        <v>23</v>
      </c>
      <c r="H2" s="32">
        <v>30</v>
      </c>
      <c r="I2" s="34" t="s">
        <v>8</v>
      </c>
      <c r="J2" s="35">
        <v>6</v>
      </c>
      <c r="K2" s="32">
        <v>13</v>
      </c>
      <c r="L2" s="32">
        <v>20</v>
      </c>
      <c r="M2" s="33">
        <v>27</v>
      </c>
      <c r="N2" s="34" t="s">
        <v>8</v>
      </c>
      <c r="O2" s="35">
        <v>4</v>
      </c>
      <c r="P2" s="32">
        <v>11</v>
      </c>
      <c r="Q2" s="32">
        <v>18</v>
      </c>
      <c r="R2" s="36">
        <v>25</v>
      </c>
      <c r="S2" s="34" t="s">
        <v>8</v>
      </c>
      <c r="T2" s="35">
        <v>1</v>
      </c>
      <c r="U2" s="32">
        <v>8</v>
      </c>
      <c r="V2" s="32">
        <v>15</v>
      </c>
      <c r="W2" s="33">
        <v>22</v>
      </c>
      <c r="X2" s="39">
        <v>29</v>
      </c>
      <c r="Y2" s="34" t="s">
        <v>8</v>
      </c>
      <c r="Z2" s="37">
        <v>5</v>
      </c>
      <c r="AA2" s="32">
        <v>12</v>
      </c>
      <c r="AB2" s="32">
        <v>19</v>
      </c>
      <c r="AC2" s="38">
        <v>26</v>
      </c>
      <c r="AD2" s="34" t="s">
        <v>8</v>
      </c>
      <c r="AE2" s="4" t="s">
        <v>8</v>
      </c>
      <c r="AF2" s="28" t="s">
        <v>13</v>
      </c>
      <c r="AG2" s="26" t="s">
        <v>16</v>
      </c>
    </row>
    <row r="5" spans="1:42" s="2" customFormat="1" x14ac:dyDescent="0.2">
      <c r="A5" s="41" t="s">
        <v>23</v>
      </c>
      <c r="B5" s="14"/>
      <c r="C5" s="24"/>
      <c r="D5" s="1">
        <f>COUNTIF('Stor Bane 2013'!F10:F161,"&gt;0")</f>
        <v>10</v>
      </c>
      <c r="E5" s="1">
        <f>COUNTIF('Stor Bane 2013'!G10:G161,"&gt;0")</f>
        <v>9</v>
      </c>
      <c r="F5" s="1">
        <f>COUNTIF('Stor Bane 2013'!H10:H161,"&gt;0")</f>
        <v>0</v>
      </c>
      <c r="G5" s="1">
        <f>COUNTIF('Stor Bane 2013'!I10:I161,"&gt;0")</f>
        <v>0</v>
      </c>
      <c r="H5" s="1">
        <f>COUNTIF('Stor Bane 2013'!J10:J161,"&gt;0")</f>
        <v>0</v>
      </c>
      <c r="I5" s="1">
        <f>COUNTIF('Stor Bane 2013'!K10:K161,"&gt;0")</f>
        <v>12</v>
      </c>
      <c r="J5" s="1">
        <f>COUNTIF('Stor Bane 2013'!L10:L161,"&gt;0")</f>
        <v>0</v>
      </c>
      <c r="K5" s="1">
        <f>COUNTIF('Stor Bane 2013'!M10:M161,"&gt;0")</f>
        <v>0</v>
      </c>
      <c r="L5" s="1">
        <f>COUNTIF('Stor Bane 2013'!N10:N161,"&gt;0")</f>
        <v>0</v>
      </c>
      <c r="M5" s="1">
        <f>COUNTIF('Stor Bane 2013'!O10:O161,"&gt;0")</f>
        <v>0</v>
      </c>
      <c r="N5" s="1">
        <f>COUNTIF('Stor Bane 2013'!P10:P161,"&gt;0")</f>
        <v>0</v>
      </c>
      <c r="O5" s="1">
        <f>COUNTIF('Stor Bane 2013'!Q10:Q161,"&gt;0")</f>
        <v>0</v>
      </c>
      <c r="P5" s="1">
        <f>COUNTIF('Stor Bane 2013'!R10:R161,"&gt;0")</f>
        <v>0</v>
      </c>
      <c r="Q5" s="1">
        <f>COUNTIF('Stor Bane 2013'!S10:S161,"&gt;0")</f>
        <v>0</v>
      </c>
      <c r="R5" s="1">
        <f>COUNTIF('Stor Bane 2013'!U10:U161,"&gt;0")</f>
        <v>0</v>
      </c>
      <c r="S5" s="1">
        <f>COUNTIF('Stor Bane 2013'!V10:V161,"&gt;0")</f>
        <v>0</v>
      </c>
      <c r="T5" s="1">
        <f>COUNTIF('Stor Bane 2013'!W10:W161,"&gt;0")</f>
        <v>0</v>
      </c>
      <c r="U5" s="1">
        <f>COUNTIF('Stor Bane 2013'!X10:X161,"&gt;0")</f>
        <v>0</v>
      </c>
      <c r="V5" s="1">
        <f>COUNTIF('Stor Bane 2013'!Y10:Y161,"&gt;0")</f>
        <v>0</v>
      </c>
      <c r="W5" s="1" t="e">
        <f>COUNTIF('Stor Bane 2013'!#REF!,"&gt;0")</f>
        <v>#REF!</v>
      </c>
      <c r="X5" s="1">
        <f>COUNTIF('Stor Bane 2013'!Z10:Z161,"&gt;0")</f>
        <v>0</v>
      </c>
      <c r="Y5" s="1">
        <f>COUNTIF('Stor Bane 2013'!AA10:AA161,"&gt;0")</f>
        <v>0</v>
      </c>
      <c r="Z5" s="1">
        <f>COUNTIF('Stor Bane 2013'!AB10:AB161,"&gt;0")</f>
        <v>0</v>
      </c>
      <c r="AA5" s="1">
        <f>COUNTIF('Stor Bane 2013'!AC10:AC161,"&gt;0")</f>
        <v>0</v>
      </c>
      <c r="AB5" s="1">
        <f>COUNTIF('Stor Bane 2013'!AE10:AE161,"&gt;0")</f>
        <v>0</v>
      </c>
      <c r="AC5" s="1">
        <f>COUNTIF('Stor Bane 2013'!AF10:AF161,"&gt;0")</f>
        <v>0</v>
      </c>
      <c r="AD5" s="1">
        <f>COUNTIF('Stor Bane 2013'!AG10:AG161,"&gt;0")</f>
        <v>0</v>
      </c>
      <c r="AE5" s="1">
        <f>COUNTIF('Stor Bane 2013'!AH10:AH161,"&gt;0")</f>
        <v>0</v>
      </c>
      <c r="AF5" s="19"/>
      <c r="AG5" s="1"/>
      <c r="AH5" s="20"/>
      <c r="AI5" s="20"/>
      <c r="AJ5" s="20"/>
      <c r="AK5" s="20"/>
      <c r="AL5" s="20"/>
      <c r="AM5" s="20"/>
      <c r="AN5" s="20"/>
      <c r="AO5" s="20"/>
      <c r="AP5" s="20"/>
    </row>
  </sheetData>
  <mergeCells count="5">
    <mergeCell ref="D1:H1"/>
    <mergeCell ref="J1:M1"/>
    <mergeCell ref="O1:R1"/>
    <mergeCell ref="T1:X1"/>
    <mergeCell ref="Z1:AC1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>
      <selection activeCell="D10" sqref="D10:U51"/>
    </sheetView>
  </sheetViews>
  <sheetFormatPr defaultRowHeight="12.75" x14ac:dyDescent="0.2"/>
  <cols>
    <col min="1" max="1" width="9.85546875" style="2" customWidth="1"/>
    <col min="2" max="2" width="11.85546875" style="2" customWidth="1"/>
    <col min="3" max="3" width="6.7109375" style="40" customWidth="1"/>
    <col min="4" max="4" width="4.7109375" style="2" customWidth="1"/>
    <col min="5" max="6" width="5.5703125" style="2" bestFit="1" customWidth="1"/>
    <col min="7" max="7" width="5.85546875" style="2" bestFit="1" customWidth="1"/>
    <col min="8" max="9" width="5.5703125" style="2" bestFit="1" customWidth="1"/>
    <col min="10" max="11" width="5.85546875" style="2" bestFit="1" customWidth="1"/>
    <col min="12" max="13" width="5.5703125" style="2" bestFit="1" customWidth="1"/>
    <col min="14" max="15" width="5.85546875" style="2" bestFit="1" customWidth="1"/>
    <col min="16" max="16" width="5.5703125" style="2" bestFit="1" customWidth="1"/>
    <col min="17" max="17" width="5.85546875" style="2" bestFit="1" customWidth="1"/>
    <col min="18" max="18" width="5.85546875" style="2" customWidth="1"/>
    <col min="19" max="19" width="5.85546875" style="2" bestFit="1" customWidth="1"/>
    <col min="20" max="20" width="5.5703125" style="2" bestFit="1" customWidth="1"/>
    <col min="21" max="21" width="5.85546875" style="2" bestFit="1" customWidth="1"/>
    <col min="22" max="22" width="7.85546875" style="2" bestFit="1" customWidth="1"/>
    <col min="23" max="16384" width="9.140625" style="2"/>
  </cols>
  <sheetData>
    <row r="1" spans="1:33" ht="33.75" x14ac:dyDescent="0.5">
      <c r="A1" s="25" t="s">
        <v>25</v>
      </c>
      <c r="F1" s="26"/>
      <c r="V1" s="26"/>
      <c r="W1" s="26"/>
    </row>
    <row r="2" spans="1:33" x14ac:dyDescent="0.2">
      <c r="F2" s="26"/>
      <c r="V2" s="26"/>
      <c r="W2" s="26"/>
    </row>
    <row r="3" spans="1:33" ht="15.75" x14ac:dyDescent="0.25">
      <c r="A3" s="27" t="s">
        <v>24</v>
      </c>
      <c r="F3" s="26"/>
      <c r="S3" s="20" t="s">
        <v>35</v>
      </c>
      <c r="V3" s="73" t="s">
        <v>36</v>
      </c>
      <c r="W3" s="2" t="s">
        <v>81</v>
      </c>
    </row>
    <row r="4" spans="1:33" ht="15.75" x14ac:dyDescent="0.25">
      <c r="A4" s="27" t="s">
        <v>29</v>
      </c>
      <c r="F4" s="26"/>
      <c r="T4" s="1"/>
      <c r="V4" s="28"/>
      <c r="W4" s="26"/>
    </row>
    <row r="5" spans="1:33" ht="15.75" x14ac:dyDescent="0.25">
      <c r="A5" s="27"/>
      <c r="D5" s="26"/>
      <c r="E5" s="26"/>
      <c r="F5" s="26"/>
      <c r="G5" s="26"/>
      <c r="S5" s="20" t="s">
        <v>37</v>
      </c>
      <c r="T5" s="1"/>
      <c r="V5" s="28"/>
      <c r="W5" s="26"/>
    </row>
    <row r="6" spans="1:33" ht="13.5" customHeight="1" thickBot="1" x14ac:dyDescent="0.3">
      <c r="A6" s="27"/>
      <c r="B6" s="27"/>
      <c r="D6" s="26"/>
      <c r="E6" s="26"/>
      <c r="F6" s="26"/>
      <c r="G6" s="26"/>
      <c r="O6" s="78" t="s">
        <v>87</v>
      </c>
      <c r="T6" s="1"/>
      <c r="V6" s="28"/>
      <c r="W6" s="26"/>
    </row>
    <row r="7" spans="1:33" ht="13.5" thickBot="1" x14ac:dyDescent="0.25">
      <c r="A7" s="120" t="s">
        <v>38</v>
      </c>
      <c r="B7" s="121"/>
      <c r="D7" s="118"/>
      <c r="E7" s="118"/>
      <c r="F7" s="118"/>
      <c r="G7" s="119"/>
      <c r="H7" s="118"/>
      <c r="I7" s="118"/>
      <c r="J7" s="119"/>
      <c r="K7" s="81"/>
      <c r="L7" s="118"/>
      <c r="M7" s="118"/>
      <c r="N7" s="119"/>
      <c r="O7" s="118"/>
      <c r="P7" s="118"/>
      <c r="Q7" s="118"/>
      <c r="R7" s="119"/>
      <c r="S7" s="118"/>
      <c r="T7" s="118"/>
      <c r="U7" s="119"/>
      <c r="V7" s="28" t="s">
        <v>4</v>
      </c>
      <c r="W7" s="29" t="s">
        <v>19</v>
      </c>
    </row>
    <row r="8" spans="1:33" ht="15.75" customHeight="1" thickBot="1" x14ac:dyDescent="0.25">
      <c r="A8" s="122"/>
      <c r="B8" s="123"/>
      <c r="C8" s="43"/>
      <c r="D8" s="32">
        <v>7</v>
      </c>
      <c r="E8" s="32">
        <v>14</v>
      </c>
      <c r="F8" s="32">
        <v>21</v>
      </c>
      <c r="G8" s="32">
        <v>28</v>
      </c>
      <c r="H8" s="32">
        <v>11</v>
      </c>
      <c r="I8" s="32">
        <v>18</v>
      </c>
      <c r="J8" s="33">
        <v>25</v>
      </c>
      <c r="K8" s="35">
        <v>2</v>
      </c>
      <c r="L8" s="32">
        <v>9</v>
      </c>
      <c r="M8" s="32">
        <v>16</v>
      </c>
      <c r="N8" s="36">
        <v>23</v>
      </c>
      <c r="O8" s="32">
        <v>6</v>
      </c>
      <c r="P8" s="32">
        <v>13</v>
      </c>
      <c r="Q8" s="33">
        <v>20</v>
      </c>
      <c r="R8" s="39">
        <v>27</v>
      </c>
      <c r="S8" s="32">
        <v>10</v>
      </c>
      <c r="T8" s="32">
        <v>17</v>
      </c>
      <c r="U8" s="38">
        <v>24</v>
      </c>
      <c r="V8" s="4" t="s">
        <v>8</v>
      </c>
      <c r="W8" s="28" t="s">
        <v>13</v>
      </c>
      <c r="X8" s="26" t="s">
        <v>16</v>
      </c>
    </row>
    <row r="9" spans="1:33" ht="13.5" thickBot="1" x14ac:dyDescent="0.25">
      <c r="A9" s="44" t="s">
        <v>26</v>
      </c>
      <c r="B9" s="45" t="s">
        <v>27</v>
      </c>
      <c r="C9" s="42" t="s">
        <v>28</v>
      </c>
      <c r="D9" s="5" t="s">
        <v>5</v>
      </c>
      <c r="E9" s="5" t="s">
        <v>5</v>
      </c>
      <c r="F9" s="5" t="s">
        <v>5</v>
      </c>
      <c r="G9" s="5" t="s">
        <v>5</v>
      </c>
      <c r="H9" s="5" t="s">
        <v>5</v>
      </c>
      <c r="I9" s="5" t="s">
        <v>5</v>
      </c>
      <c r="J9" s="6" t="s">
        <v>5</v>
      </c>
      <c r="K9" s="8" t="s">
        <v>5</v>
      </c>
      <c r="L9" s="5" t="s">
        <v>5</v>
      </c>
      <c r="M9" s="5" t="s">
        <v>5</v>
      </c>
      <c r="N9" s="9" t="s">
        <v>5</v>
      </c>
      <c r="O9" s="11" t="s">
        <v>5</v>
      </c>
      <c r="P9" s="11" t="s">
        <v>5</v>
      </c>
      <c r="Q9" s="12" t="s">
        <v>5</v>
      </c>
      <c r="R9" s="12" t="s">
        <v>5</v>
      </c>
      <c r="S9" s="11" t="s">
        <v>5</v>
      </c>
      <c r="T9" s="11" t="s">
        <v>5</v>
      </c>
      <c r="U9" s="9" t="s">
        <v>5</v>
      </c>
      <c r="V9" s="13">
        <v>2011</v>
      </c>
      <c r="W9" s="28" t="s">
        <v>14</v>
      </c>
      <c r="X9" s="22" t="s">
        <v>17</v>
      </c>
    </row>
    <row r="10" spans="1:33" x14ac:dyDescent="0.2">
      <c r="A10" s="47" t="s">
        <v>48</v>
      </c>
      <c r="B10" s="47" t="s">
        <v>2</v>
      </c>
      <c r="C10" s="47">
        <v>358</v>
      </c>
      <c r="D10" s="15"/>
      <c r="E10" s="15"/>
      <c r="F10" s="15"/>
      <c r="G10" s="15"/>
      <c r="H10" s="15"/>
      <c r="I10" s="15"/>
      <c r="J10" s="16"/>
      <c r="K10" s="71"/>
      <c r="L10" s="15"/>
      <c r="M10" s="15"/>
      <c r="N10" s="18"/>
      <c r="O10" s="15"/>
      <c r="P10" s="15"/>
      <c r="Q10" s="16"/>
      <c r="R10" s="16"/>
      <c r="S10" s="82"/>
      <c r="T10" s="82"/>
      <c r="U10" s="84"/>
      <c r="V10" s="53">
        <f t="shared" ref="V10:V16" si="0">SUM(D10:U10)</f>
        <v>0</v>
      </c>
      <c r="X10" s="1">
        <f t="shared" ref="X10:X51" si="1">COUNT(D10:U10)</f>
        <v>0</v>
      </c>
    </row>
    <row r="11" spans="1:33" x14ac:dyDescent="0.2">
      <c r="A11" s="47" t="s">
        <v>62</v>
      </c>
      <c r="B11" s="47" t="s">
        <v>61</v>
      </c>
      <c r="C11" s="47">
        <v>1874</v>
      </c>
      <c r="D11" s="49"/>
      <c r="E11" s="49"/>
      <c r="F11" s="49"/>
      <c r="G11" s="49"/>
      <c r="H11" s="49"/>
      <c r="I11" s="49"/>
      <c r="J11" s="51"/>
      <c r="K11" s="72"/>
      <c r="L11" s="49"/>
      <c r="M11" s="49"/>
      <c r="N11" s="52"/>
      <c r="O11" s="49"/>
      <c r="P11" s="49"/>
      <c r="Q11" s="51"/>
      <c r="R11" s="51"/>
      <c r="S11" s="86"/>
      <c r="T11" s="86"/>
      <c r="U11" s="87"/>
      <c r="V11" s="53">
        <f t="shared" si="0"/>
        <v>0</v>
      </c>
      <c r="W11" s="67"/>
      <c r="X11" s="1">
        <f t="shared" si="1"/>
        <v>0</v>
      </c>
      <c r="Y11" s="68"/>
      <c r="Z11" s="68"/>
      <c r="AA11" s="68"/>
      <c r="AB11" s="68"/>
      <c r="AC11" s="68"/>
      <c r="AD11" s="68"/>
      <c r="AE11" s="68"/>
      <c r="AF11" s="68"/>
      <c r="AG11" s="68"/>
    </row>
    <row r="12" spans="1:33" x14ac:dyDescent="0.2">
      <c r="A12" s="47" t="s">
        <v>15</v>
      </c>
      <c r="B12" s="47" t="s">
        <v>39</v>
      </c>
      <c r="C12" s="47">
        <v>2346</v>
      </c>
      <c r="D12" s="15"/>
      <c r="E12" s="15"/>
      <c r="F12" s="15"/>
      <c r="G12" s="15"/>
      <c r="H12" s="15"/>
      <c r="I12" s="15"/>
      <c r="J12" s="16"/>
      <c r="K12" s="48"/>
      <c r="L12" s="15"/>
      <c r="M12" s="15"/>
      <c r="N12" s="18"/>
      <c r="O12" s="15"/>
      <c r="P12" s="15"/>
      <c r="Q12" s="16"/>
      <c r="R12" s="16"/>
      <c r="S12" s="82"/>
      <c r="T12" s="82"/>
      <c r="U12" s="84"/>
      <c r="V12" s="53">
        <f t="shared" si="0"/>
        <v>0</v>
      </c>
      <c r="W12" s="67"/>
      <c r="X12" s="1">
        <f t="shared" si="1"/>
        <v>0</v>
      </c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3" x14ac:dyDescent="0.2">
      <c r="A13" s="47" t="s">
        <v>63</v>
      </c>
      <c r="B13" s="47" t="s">
        <v>64</v>
      </c>
      <c r="C13" s="60">
        <v>2389</v>
      </c>
      <c r="D13" s="59"/>
      <c r="E13" s="59"/>
      <c r="F13" s="59"/>
      <c r="G13" s="59"/>
      <c r="H13" s="59"/>
      <c r="I13" s="47"/>
      <c r="J13" s="57"/>
      <c r="K13" s="48"/>
      <c r="L13" s="47"/>
      <c r="M13" s="47"/>
      <c r="N13" s="58"/>
      <c r="O13" s="47"/>
      <c r="P13" s="47"/>
      <c r="Q13" s="57"/>
      <c r="R13" s="57"/>
      <c r="S13" s="89"/>
      <c r="T13" s="89"/>
      <c r="U13" s="90"/>
      <c r="V13" s="53">
        <f t="shared" si="0"/>
        <v>0</v>
      </c>
      <c r="W13" s="67"/>
      <c r="X13" s="1">
        <f t="shared" si="1"/>
        <v>0</v>
      </c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 x14ac:dyDescent="0.2">
      <c r="A14" s="47" t="s">
        <v>66</v>
      </c>
      <c r="B14" s="47" t="s">
        <v>67</v>
      </c>
      <c r="C14" s="60">
        <v>2553</v>
      </c>
      <c r="D14" s="59"/>
      <c r="E14" s="59"/>
      <c r="F14" s="59"/>
      <c r="G14" s="59"/>
      <c r="H14" s="47"/>
      <c r="I14" s="47"/>
      <c r="J14" s="57"/>
      <c r="K14" s="17"/>
      <c r="L14" s="47"/>
      <c r="M14" s="47"/>
      <c r="N14" s="58"/>
      <c r="O14" s="47"/>
      <c r="P14" s="47"/>
      <c r="Q14" s="57"/>
      <c r="R14" s="57"/>
      <c r="S14" s="91"/>
      <c r="T14" s="89"/>
      <c r="U14" s="90"/>
      <c r="V14" s="53">
        <f t="shared" si="0"/>
        <v>0</v>
      </c>
      <c r="W14" s="19"/>
      <c r="X14" s="1">
        <f t="shared" si="1"/>
        <v>0</v>
      </c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x14ac:dyDescent="0.2">
      <c r="A15" s="47" t="s">
        <v>54</v>
      </c>
      <c r="B15" s="47" t="s">
        <v>55</v>
      </c>
      <c r="C15" s="47">
        <v>2566</v>
      </c>
      <c r="D15" s="15"/>
      <c r="E15" s="15"/>
      <c r="F15" s="15"/>
      <c r="G15" s="15"/>
      <c r="H15" s="15"/>
      <c r="I15" s="15"/>
      <c r="J15" s="16"/>
      <c r="K15" s="17"/>
      <c r="L15" s="15"/>
      <c r="M15" s="15"/>
      <c r="N15" s="18"/>
      <c r="O15" s="15"/>
      <c r="P15" s="15"/>
      <c r="Q15" s="16"/>
      <c r="R15" s="16"/>
      <c r="S15" s="82"/>
      <c r="T15" s="82"/>
      <c r="U15" s="84"/>
      <c r="V15" s="53">
        <f t="shared" si="0"/>
        <v>0</v>
      </c>
      <c r="X15" s="1">
        <f t="shared" si="1"/>
        <v>0</v>
      </c>
    </row>
    <row r="16" spans="1:33" x14ac:dyDescent="0.2">
      <c r="A16" s="47" t="s">
        <v>90</v>
      </c>
      <c r="B16" s="47" t="s">
        <v>71</v>
      </c>
      <c r="C16" s="47">
        <v>2667</v>
      </c>
      <c r="D16" s="15"/>
      <c r="E16" s="15"/>
      <c r="F16" s="15"/>
      <c r="G16" s="15"/>
      <c r="H16" s="15"/>
      <c r="I16" s="15"/>
      <c r="J16" s="16"/>
      <c r="K16" s="17"/>
      <c r="L16" s="15"/>
      <c r="M16" s="15"/>
      <c r="N16" s="18"/>
      <c r="O16" s="15"/>
      <c r="P16" s="15"/>
      <c r="Q16" s="16"/>
      <c r="R16" s="16"/>
      <c r="S16" s="82"/>
      <c r="T16" s="82"/>
      <c r="U16" s="84"/>
      <c r="V16" s="53">
        <f t="shared" si="0"/>
        <v>0</v>
      </c>
      <c r="X16" s="1">
        <f t="shared" si="1"/>
        <v>0</v>
      </c>
    </row>
    <row r="17" spans="1:33" x14ac:dyDescent="0.2">
      <c r="A17" s="47" t="s">
        <v>7</v>
      </c>
      <c r="B17" s="47" t="s">
        <v>6</v>
      </c>
      <c r="C17" s="47">
        <v>2677</v>
      </c>
      <c r="D17" s="15"/>
      <c r="E17" s="15"/>
      <c r="F17" s="15"/>
      <c r="G17" s="61"/>
      <c r="H17" s="15"/>
      <c r="I17" s="15"/>
      <c r="J17" s="93"/>
      <c r="K17" s="17"/>
      <c r="L17" s="15"/>
      <c r="M17" s="15"/>
      <c r="N17" s="18"/>
      <c r="O17" s="15"/>
      <c r="P17" s="15"/>
      <c r="Q17" s="16"/>
      <c r="R17" s="16"/>
      <c r="S17" s="82"/>
      <c r="T17" s="82"/>
      <c r="U17" s="84"/>
      <c r="V17" s="53">
        <f>SUM(D17:U17)-J17</f>
        <v>0</v>
      </c>
      <c r="X17" s="1">
        <f t="shared" si="1"/>
        <v>0</v>
      </c>
    </row>
    <row r="18" spans="1:33" ht="13.5" customHeight="1" x14ac:dyDescent="0.2">
      <c r="A18" s="47" t="s">
        <v>53</v>
      </c>
      <c r="B18" s="47" t="s">
        <v>52</v>
      </c>
      <c r="C18" s="47">
        <v>2714</v>
      </c>
      <c r="D18" s="15"/>
      <c r="E18" s="15"/>
      <c r="F18" s="15"/>
      <c r="G18" s="15"/>
      <c r="H18" s="15"/>
      <c r="I18" s="15"/>
      <c r="J18" s="16"/>
      <c r="K18" s="17"/>
      <c r="L18" s="15"/>
      <c r="M18" s="15"/>
      <c r="N18" s="18"/>
      <c r="O18" s="15"/>
      <c r="P18" s="15"/>
      <c r="Q18" s="16"/>
      <c r="R18" s="16"/>
      <c r="S18" s="82"/>
      <c r="T18" s="82"/>
      <c r="U18" s="84"/>
      <c r="V18" s="53">
        <f>SUM(D18:U18)</f>
        <v>0</v>
      </c>
      <c r="X18" s="1">
        <f t="shared" si="1"/>
        <v>0</v>
      </c>
    </row>
    <row r="19" spans="1:33" x14ac:dyDescent="0.2">
      <c r="A19" s="47" t="s">
        <v>42</v>
      </c>
      <c r="B19" s="47" t="s">
        <v>22</v>
      </c>
      <c r="C19" s="47">
        <v>2723</v>
      </c>
      <c r="D19" s="15"/>
      <c r="E19" s="15"/>
      <c r="F19" s="15"/>
      <c r="G19" s="15"/>
      <c r="H19" s="15"/>
      <c r="I19" s="15"/>
      <c r="J19" s="16"/>
      <c r="K19" s="17"/>
      <c r="L19" s="15"/>
      <c r="M19" s="15"/>
      <c r="N19" s="18"/>
      <c r="O19" s="15"/>
      <c r="P19" s="15"/>
      <c r="Q19" s="16"/>
      <c r="R19" s="16"/>
      <c r="S19" s="82"/>
      <c r="T19" s="82"/>
      <c r="U19" s="84"/>
      <c r="V19" s="53">
        <f>SUM(D19:U19)</f>
        <v>0</v>
      </c>
      <c r="X19" s="1">
        <f t="shared" si="1"/>
        <v>0</v>
      </c>
    </row>
    <row r="20" spans="1:33" x14ac:dyDescent="0.2">
      <c r="A20" s="47" t="s">
        <v>70</v>
      </c>
      <c r="B20" s="47" t="s">
        <v>71</v>
      </c>
      <c r="C20" s="47">
        <v>2736</v>
      </c>
      <c r="D20" s="49"/>
      <c r="E20" s="49"/>
      <c r="F20" s="49"/>
      <c r="G20" s="49"/>
      <c r="H20" s="66"/>
      <c r="I20" s="49"/>
      <c r="J20" s="51"/>
      <c r="K20" s="17"/>
      <c r="L20" s="49"/>
      <c r="M20" s="49"/>
      <c r="N20" s="52"/>
      <c r="O20" s="49"/>
      <c r="P20" s="49"/>
      <c r="Q20" s="51"/>
      <c r="R20" s="51"/>
      <c r="S20" s="86"/>
      <c r="T20" s="86"/>
      <c r="U20" s="87"/>
      <c r="V20" s="53">
        <f>SUM(D20:U20)</f>
        <v>0</v>
      </c>
      <c r="W20" s="26"/>
      <c r="X20" s="1">
        <f t="shared" si="1"/>
        <v>0</v>
      </c>
    </row>
    <row r="21" spans="1:33" x14ac:dyDescent="0.2">
      <c r="A21" s="47" t="s">
        <v>1</v>
      </c>
      <c r="B21" s="47" t="s">
        <v>41</v>
      </c>
      <c r="C21" s="47">
        <v>2859</v>
      </c>
      <c r="D21" s="95"/>
      <c r="E21" s="15"/>
      <c r="F21" s="15"/>
      <c r="G21" s="15"/>
      <c r="H21" s="15"/>
      <c r="I21" s="15"/>
      <c r="J21" s="16"/>
      <c r="K21" s="48"/>
      <c r="L21" s="15"/>
      <c r="M21" s="15"/>
      <c r="N21" s="18"/>
      <c r="O21" s="15"/>
      <c r="P21" s="15"/>
      <c r="Q21" s="16"/>
      <c r="R21" s="16"/>
      <c r="S21" s="82"/>
      <c r="T21" s="82"/>
      <c r="U21" s="84"/>
      <c r="V21" s="53">
        <f>SUM(D21:U21)-D21</f>
        <v>0</v>
      </c>
      <c r="X21" s="1">
        <f t="shared" si="1"/>
        <v>0</v>
      </c>
    </row>
    <row r="22" spans="1:33" x14ac:dyDescent="0.2">
      <c r="A22" s="47" t="s">
        <v>3</v>
      </c>
      <c r="B22" s="47" t="s">
        <v>40</v>
      </c>
      <c r="C22" s="47">
        <v>2939</v>
      </c>
      <c r="D22" s="15"/>
      <c r="E22" s="15"/>
      <c r="F22" s="15"/>
      <c r="G22" s="15"/>
      <c r="H22" s="15"/>
      <c r="I22" s="15"/>
      <c r="J22" s="16"/>
      <c r="K22" s="98"/>
      <c r="L22" s="15"/>
      <c r="M22" s="15"/>
      <c r="N22" s="18"/>
      <c r="O22" s="15"/>
      <c r="P22" s="95"/>
      <c r="Q22" s="93"/>
      <c r="R22" s="16"/>
      <c r="S22" s="82"/>
      <c r="T22" s="82"/>
      <c r="U22" s="94"/>
      <c r="V22" s="53">
        <f>SUM(D22:U22)-P22-Q22-U22-K22</f>
        <v>0</v>
      </c>
      <c r="W22" s="19"/>
      <c r="X22" s="1">
        <f t="shared" si="1"/>
        <v>0</v>
      </c>
      <c r="Y22" s="20"/>
      <c r="Z22" s="1"/>
      <c r="AA22" s="20"/>
      <c r="AB22" s="20"/>
      <c r="AC22" s="20"/>
      <c r="AD22" s="20"/>
      <c r="AE22" s="20"/>
      <c r="AF22" s="20"/>
      <c r="AG22" s="20"/>
    </row>
    <row r="23" spans="1:33" x14ac:dyDescent="0.2">
      <c r="A23" s="47" t="s">
        <v>45</v>
      </c>
      <c r="B23" s="47" t="s">
        <v>46</v>
      </c>
      <c r="C23" s="47">
        <v>3012</v>
      </c>
      <c r="D23" s="55"/>
      <c r="E23" s="15"/>
      <c r="F23" s="15"/>
      <c r="G23" s="15"/>
      <c r="H23" s="15"/>
      <c r="I23" s="15"/>
      <c r="J23" s="93"/>
      <c r="K23" s="17"/>
      <c r="L23" s="15"/>
      <c r="M23" s="15"/>
      <c r="N23" s="18"/>
      <c r="O23" s="15"/>
      <c r="P23" s="15"/>
      <c r="Q23" s="16"/>
      <c r="R23" s="16"/>
      <c r="S23" s="82"/>
      <c r="T23" s="82"/>
      <c r="U23" s="84"/>
      <c r="V23" s="53">
        <f>SUM(D23:U23)-J23</f>
        <v>0</v>
      </c>
      <c r="W23" s="19"/>
      <c r="X23" s="1">
        <f t="shared" si="1"/>
        <v>0</v>
      </c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x14ac:dyDescent="0.2">
      <c r="A24" s="47" t="s">
        <v>60</v>
      </c>
      <c r="B24" s="47" t="s">
        <v>61</v>
      </c>
      <c r="C24" s="47">
        <v>3022</v>
      </c>
      <c r="D24" s="15"/>
      <c r="E24" s="15"/>
      <c r="F24" s="15"/>
      <c r="G24" s="15"/>
      <c r="H24" s="15"/>
      <c r="I24" s="15"/>
      <c r="J24" s="16"/>
      <c r="K24" s="48"/>
      <c r="L24" s="15"/>
      <c r="M24" s="15"/>
      <c r="N24" s="18"/>
      <c r="O24" s="15"/>
      <c r="P24" s="15"/>
      <c r="Q24" s="16"/>
      <c r="R24" s="16"/>
      <c r="S24" s="82"/>
      <c r="T24" s="82"/>
      <c r="U24" s="84"/>
      <c r="V24" s="53">
        <f t="shared" ref="V24:V35" si="2">SUM(D24:U24)</f>
        <v>0</v>
      </c>
      <c r="X24" s="1">
        <f t="shared" si="1"/>
        <v>0</v>
      </c>
    </row>
    <row r="25" spans="1:33" x14ac:dyDescent="0.2">
      <c r="A25" s="47" t="s">
        <v>56</v>
      </c>
      <c r="B25" s="47" t="s">
        <v>52</v>
      </c>
      <c r="C25" s="47">
        <v>3029</v>
      </c>
      <c r="D25" s="55"/>
      <c r="E25" s="15"/>
      <c r="F25" s="15"/>
      <c r="G25" s="15"/>
      <c r="H25" s="15"/>
      <c r="I25" s="15"/>
      <c r="J25" s="16"/>
      <c r="K25" s="48"/>
      <c r="L25" s="15"/>
      <c r="M25" s="15"/>
      <c r="N25" s="18"/>
      <c r="O25" s="15"/>
      <c r="P25" s="15"/>
      <c r="Q25" s="16"/>
      <c r="R25" s="16"/>
      <c r="S25" s="82"/>
      <c r="T25" s="82"/>
      <c r="U25" s="84"/>
      <c r="V25" s="53">
        <f t="shared" si="2"/>
        <v>0</v>
      </c>
      <c r="X25" s="1">
        <f t="shared" si="1"/>
        <v>0</v>
      </c>
    </row>
    <row r="26" spans="1:33" x14ac:dyDescent="0.2">
      <c r="A26" s="47" t="s">
        <v>47</v>
      </c>
      <c r="B26" s="47" t="s">
        <v>11</v>
      </c>
      <c r="C26" s="47">
        <v>3053</v>
      </c>
      <c r="D26" s="55"/>
      <c r="E26" s="15"/>
      <c r="F26" s="15"/>
      <c r="G26" s="15"/>
      <c r="H26" s="15"/>
      <c r="I26" s="15"/>
      <c r="J26" s="16"/>
      <c r="K26" s="72"/>
      <c r="L26" s="15"/>
      <c r="M26" s="15"/>
      <c r="N26" s="18"/>
      <c r="O26" s="15"/>
      <c r="P26" s="15"/>
      <c r="Q26" s="16"/>
      <c r="R26" s="16"/>
      <c r="S26" s="82"/>
      <c r="T26" s="82"/>
      <c r="U26" s="84"/>
      <c r="V26" s="53">
        <f t="shared" si="2"/>
        <v>0</v>
      </c>
      <c r="W26" s="67"/>
      <c r="X26" s="1">
        <f t="shared" si="1"/>
        <v>0</v>
      </c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x14ac:dyDescent="0.2">
      <c r="A27" s="47" t="s">
        <v>0</v>
      </c>
      <c r="B27" s="47" t="s">
        <v>51</v>
      </c>
      <c r="C27" s="47">
        <v>3059</v>
      </c>
      <c r="D27" s="55"/>
      <c r="E27" s="15"/>
      <c r="F27" s="15"/>
      <c r="G27" s="61"/>
      <c r="H27" s="15"/>
      <c r="I27" s="15"/>
      <c r="J27" s="16"/>
      <c r="K27" s="72"/>
      <c r="L27" s="15"/>
      <c r="M27" s="15"/>
      <c r="N27" s="18"/>
      <c r="O27" s="15"/>
      <c r="P27" s="15"/>
      <c r="Q27" s="16"/>
      <c r="R27" s="16"/>
      <c r="S27" s="82"/>
      <c r="T27" s="82"/>
      <c r="U27" s="84"/>
      <c r="V27" s="53">
        <f t="shared" si="2"/>
        <v>0</v>
      </c>
      <c r="W27" s="67"/>
      <c r="X27" s="1">
        <f t="shared" si="1"/>
        <v>0</v>
      </c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x14ac:dyDescent="0.2">
      <c r="A28" s="47" t="s">
        <v>57</v>
      </c>
      <c r="B28" s="47" t="s">
        <v>58</v>
      </c>
      <c r="C28" s="47">
        <v>3061</v>
      </c>
      <c r="D28" s="15"/>
      <c r="E28" s="15"/>
      <c r="F28" s="15"/>
      <c r="G28" s="15"/>
      <c r="H28" s="15"/>
      <c r="I28" s="15"/>
      <c r="J28" s="16"/>
      <c r="K28" s="48"/>
      <c r="L28" s="15"/>
      <c r="M28" s="15"/>
      <c r="N28" s="18"/>
      <c r="O28" s="15"/>
      <c r="P28" s="15"/>
      <c r="Q28" s="16"/>
      <c r="R28" s="16"/>
      <c r="S28" s="82"/>
      <c r="T28" s="82"/>
      <c r="U28" s="84"/>
      <c r="V28" s="53">
        <f t="shared" si="2"/>
        <v>0</v>
      </c>
      <c r="X28" s="1">
        <f t="shared" si="1"/>
        <v>0</v>
      </c>
    </row>
    <row r="29" spans="1:33" x14ac:dyDescent="0.2">
      <c r="A29" s="47" t="s">
        <v>104</v>
      </c>
      <c r="B29" s="47" t="s">
        <v>71</v>
      </c>
      <c r="C29" s="47">
        <v>3099</v>
      </c>
      <c r="D29" s="15"/>
      <c r="E29" s="15"/>
      <c r="F29" s="15"/>
      <c r="G29" s="15"/>
      <c r="H29" s="15"/>
      <c r="I29" s="15"/>
      <c r="J29" s="16"/>
      <c r="K29" s="71"/>
      <c r="L29" s="15"/>
      <c r="M29" s="15"/>
      <c r="N29" s="18"/>
      <c r="O29" s="15"/>
      <c r="P29" s="15"/>
      <c r="Q29" s="16"/>
      <c r="R29" s="16"/>
      <c r="S29" s="82"/>
      <c r="T29" s="82"/>
      <c r="U29" s="84"/>
      <c r="V29" s="53">
        <f t="shared" si="2"/>
        <v>0</v>
      </c>
      <c r="X29" s="1">
        <f t="shared" si="1"/>
        <v>0</v>
      </c>
    </row>
    <row r="30" spans="1:33" x14ac:dyDescent="0.2">
      <c r="A30" s="47" t="s">
        <v>100</v>
      </c>
      <c r="B30" s="47" t="s">
        <v>101</v>
      </c>
      <c r="C30" s="47">
        <v>3103</v>
      </c>
      <c r="D30" s="15"/>
      <c r="E30" s="15"/>
      <c r="F30" s="15"/>
      <c r="G30" s="15"/>
      <c r="H30" s="15"/>
      <c r="I30" s="15"/>
      <c r="J30" s="16"/>
      <c r="K30" s="17"/>
      <c r="L30" s="15"/>
      <c r="M30" s="15"/>
      <c r="N30" s="18"/>
      <c r="O30" s="15"/>
      <c r="P30" s="15"/>
      <c r="Q30" s="16"/>
      <c r="R30" s="16"/>
      <c r="S30" s="82"/>
      <c r="T30" s="82"/>
      <c r="U30" s="84"/>
      <c r="V30" s="53">
        <f t="shared" si="2"/>
        <v>0</v>
      </c>
      <c r="W30" s="19"/>
      <c r="X30" s="1">
        <f t="shared" si="1"/>
        <v>0</v>
      </c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x14ac:dyDescent="0.2">
      <c r="A31" s="74" t="s">
        <v>84</v>
      </c>
      <c r="B31" s="47" t="s">
        <v>65</v>
      </c>
      <c r="C31" s="47">
        <v>3139</v>
      </c>
      <c r="D31" s="15"/>
      <c r="E31" s="15"/>
      <c r="F31" s="15"/>
      <c r="G31" s="15"/>
      <c r="H31" s="65"/>
      <c r="I31" s="15"/>
      <c r="J31" s="16"/>
      <c r="K31" s="17"/>
      <c r="L31" s="15"/>
      <c r="M31" s="15"/>
      <c r="N31" s="18"/>
      <c r="O31" s="15"/>
      <c r="P31" s="15"/>
      <c r="Q31" s="16"/>
      <c r="R31" s="16"/>
      <c r="S31" s="82"/>
      <c r="T31" s="82"/>
      <c r="U31" s="84"/>
      <c r="V31" s="53">
        <f t="shared" si="2"/>
        <v>0</v>
      </c>
      <c r="X31" s="1">
        <f t="shared" si="1"/>
        <v>0</v>
      </c>
    </row>
    <row r="32" spans="1:33" x14ac:dyDescent="0.2">
      <c r="A32" s="74" t="s">
        <v>102</v>
      </c>
      <c r="B32" s="74" t="s">
        <v>103</v>
      </c>
      <c r="C32" s="47">
        <v>3149</v>
      </c>
      <c r="D32" s="49"/>
      <c r="E32" s="49"/>
      <c r="F32" s="49"/>
      <c r="G32" s="49"/>
      <c r="H32" s="49"/>
      <c r="I32" s="49"/>
      <c r="J32" s="51"/>
      <c r="K32" s="17"/>
      <c r="L32" s="49"/>
      <c r="M32" s="49"/>
      <c r="N32" s="52"/>
      <c r="O32" s="49"/>
      <c r="P32" s="49"/>
      <c r="Q32" s="51"/>
      <c r="R32" s="51"/>
      <c r="S32" s="86"/>
      <c r="T32" s="86"/>
      <c r="U32" s="87"/>
      <c r="V32" s="53">
        <f t="shared" si="2"/>
        <v>0</v>
      </c>
      <c r="X32" s="1">
        <f t="shared" si="1"/>
        <v>0</v>
      </c>
    </row>
    <row r="33" spans="1:33" x14ac:dyDescent="0.2">
      <c r="A33" s="79" t="s">
        <v>91</v>
      </c>
      <c r="B33" s="79" t="s">
        <v>92</v>
      </c>
      <c r="C33" s="47">
        <v>3167</v>
      </c>
      <c r="D33" s="15"/>
      <c r="E33" s="15"/>
      <c r="F33" s="15"/>
      <c r="G33" s="15"/>
      <c r="H33" s="65"/>
      <c r="I33" s="15"/>
      <c r="J33" s="16"/>
      <c r="K33" s="48"/>
      <c r="L33" s="15"/>
      <c r="M33" s="15"/>
      <c r="N33" s="18"/>
      <c r="O33" s="15"/>
      <c r="P33" s="15"/>
      <c r="Q33" s="16"/>
      <c r="R33" s="16"/>
      <c r="S33" s="82"/>
      <c r="T33" s="82"/>
      <c r="U33" s="84"/>
      <c r="V33" s="53">
        <f t="shared" si="2"/>
        <v>0</v>
      </c>
      <c r="X33" s="1">
        <f t="shared" si="1"/>
        <v>0</v>
      </c>
    </row>
    <row r="34" spans="1:33" x14ac:dyDescent="0.2">
      <c r="A34" s="47" t="s">
        <v>85</v>
      </c>
      <c r="B34" s="47" t="s">
        <v>86</v>
      </c>
      <c r="C34" s="47">
        <v>3169</v>
      </c>
      <c r="D34" s="66"/>
      <c r="E34" s="49"/>
      <c r="F34" s="75"/>
      <c r="G34" s="49"/>
      <c r="H34" s="75"/>
      <c r="I34" s="49"/>
      <c r="J34" s="51"/>
      <c r="K34" s="48"/>
      <c r="L34" s="49"/>
      <c r="M34" s="49"/>
      <c r="N34" s="52"/>
      <c r="O34" s="49"/>
      <c r="P34" s="49"/>
      <c r="Q34" s="51"/>
      <c r="R34" s="51"/>
      <c r="S34" s="86"/>
      <c r="T34" s="86"/>
      <c r="U34" s="87"/>
      <c r="V34" s="53">
        <f t="shared" si="2"/>
        <v>0</v>
      </c>
      <c r="W34" s="80"/>
      <c r="X34" s="1">
        <f t="shared" si="1"/>
        <v>0</v>
      </c>
      <c r="Y34" s="68"/>
      <c r="Z34" s="68"/>
      <c r="AA34" s="68"/>
      <c r="AB34" s="68"/>
      <c r="AC34" s="68"/>
      <c r="AD34" s="68"/>
      <c r="AE34" s="68"/>
      <c r="AF34" s="68"/>
      <c r="AG34" s="68"/>
    </row>
    <row r="35" spans="1:33" x14ac:dyDescent="0.2">
      <c r="A35" s="47" t="s">
        <v>72</v>
      </c>
      <c r="B35" s="47" t="s">
        <v>73</v>
      </c>
      <c r="C35" s="60">
        <v>3177</v>
      </c>
      <c r="D35" s="59"/>
      <c r="E35" s="49"/>
      <c r="F35" s="59"/>
      <c r="G35" s="59"/>
      <c r="H35" s="47"/>
      <c r="I35" s="49"/>
      <c r="J35" s="57"/>
      <c r="K35" s="17"/>
      <c r="L35" s="47"/>
      <c r="M35" s="59"/>
      <c r="N35" s="77"/>
      <c r="O35" s="47"/>
      <c r="P35" s="59"/>
      <c r="Q35" s="57"/>
      <c r="R35" s="57"/>
      <c r="S35" s="89"/>
      <c r="T35" s="91"/>
      <c r="U35" s="90"/>
      <c r="V35" s="53">
        <f t="shared" si="2"/>
        <v>0</v>
      </c>
      <c r="W35" s="19"/>
      <c r="X35" s="1">
        <f t="shared" si="1"/>
        <v>0</v>
      </c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x14ac:dyDescent="0.2">
      <c r="A36" s="47" t="s">
        <v>53</v>
      </c>
      <c r="B36" s="47" t="s">
        <v>59</v>
      </c>
      <c r="C36" s="47">
        <v>3180</v>
      </c>
      <c r="D36" s="55"/>
      <c r="E36" s="15"/>
      <c r="F36" s="15"/>
      <c r="G36" s="15"/>
      <c r="H36" s="55"/>
      <c r="I36" s="15"/>
      <c r="J36" s="93"/>
      <c r="K36" s="48"/>
      <c r="L36" s="15"/>
      <c r="M36" s="15"/>
      <c r="N36" s="18"/>
      <c r="O36" s="15"/>
      <c r="P36" s="15"/>
      <c r="Q36" s="16"/>
      <c r="R36" s="16"/>
      <c r="S36" s="82"/>
      <c r="T36" s="82"/>
      <c r="U36" s="94"/>
      <c r="V36" s="53">
        <f>SUM(D36:U36)-J36-U36</f>
        <v>0</v>
      </c>
      <c r="W36" s="19"/>
      <c r="X36" s="1">
        <f t="shared" si="1"/>
        <v>0</v>
      </c>
      <c r="Y36" s="20"/>
      <c r="Z36" s="1"/>
      <c r="AA36" s="20"/>
      <c r="AB36" s="20"/>
      <c r="AC36" s="20"/>
      <c r="AD36" s="20"/>
      <c r="AE36" s="20"/>
      <c r="AF36" s="20"/>
      <c r="AG36" s="20"/>
    </row>
    <row r="37" spans="1:33" x14ac:dyDescent="0.2">
      <c r="A37" s="47" t="s">
        <v>74</v>
      </c>
      <c r="B37" s="47" t="s">
        <v>75</v>
      </c>
      <c r="C37" s="60">
        <v>3205</v>
      </c>
      <c r="D37" s="59"/>
      <c r="E37" s="59"/>
      <c r="F37" s="59"/>
      <c r="G37" s="59"/>
      <c r="H37" s="47"/>
      <c r="I37" s="49"/>
      <c r="J37" s="57"/>
      <c r="K37" s="17"/>
      <c r="L37" s="47"/>
      <c r="M37" s="59"/>
      <c r="N37" s="77"/>
      <c r="O37" s="47"/>
      <c r="P37" s="59"/>
      <c r="Q37" s="57"/>
      <c r="R37" s="57"/>
      <c r="S37" s="89"/>
      <c r="T37" s="91"/>
      <c r="U37" s="90"/>
      <c r="V37" s="53">
        <f t="shared" ref="V37:V42" si="3">SUM(D37:U37)</f>
        <v>0</v>
      </c>
      <c r="W37" s="19"/>
      <c r="X37" s="1">
        <f t="shared" si="1"/>
        <v>0</v>
      </c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x14ac:dyDescent="0.2">
      <c r="A38" s="47" t="s">
        <v>49</v>
      </c>
      <c r="B38" s="47" t="s">
        <v>50</v>
      </c>
      <c r="C38" s="47">
        <v>3206</v>
      </c>
      <c r="D38" s="55"/>
      <c r="E38" s="15"/>
      <c r="F38" s="15"/>
      <c r="G38" s="15"/>
      <c r="H38" s="15"/>
      <c r="I38" s="15"/>
      <c r="J38" s="16"/>
      <c r="K38" s="48"/>
      <c r="L38" s="15"/>
      <c r="M38" s="15"/>
      <c r="N38" s="18"/>
      <c r="O38" s="15"/>
      <c r="P38" s="15"/>
      <c r="Q38" s="16"/>
      <c r="R38" s="16"/>
      <c r="S38" s="82"/>
      <c r="T38" s="82"/>
      <c r="U38" s="84"/>
      <c r="V38" s="53">
        <f t="shared" si="3"/>
        <v>0</v>
      </c>
      <c r="X38" s="1">
        <f t="shared" si="1"/>
        <v>0</v>
      </c>
    </row>
    <row r="39" spans="1:33" x14ac:dyDescent="0.2">
      <c r="A39" s="47" t="s">
        <v>93</v>
      </c>
      <c r="B39" s="47" t="s">
        <v>94</v>
      </c>
      <c r="C39" s="47">
        <v>3228</v>
      </c>
      <c r="D39" s="55"/>
      <c r="E39" s="15"/>
      <c r="F39" s="15"/>
      <c r="G39" s="15"/>
      <c r="H39" s="15"/>
      <c r="I39" s="15"/>
      <c r="J39" s="16"/>
      <c r="K39" s="17"/>
      <c r="L39" s="15"/>
      <c r="M39" s="15"/>
      <c r="N39" s="18"/>
      <c r="O39" s="15"/>
      <c r="P39" s="15"/>
      <c r="Q39" s="16"/>
      <c r="R39" s="16"/>
      <c r="S39" s="82"/>
      <c r="T39" s="82"/>
      <c r="U39" s="84"/>
      <c r="V39" s="53">
        <f t="shared" si="3"/>
        <v>0</v>
      </c>
      <c r="W39" s="19"/>
      <c r="X39" s="1">
        <f t="shared" si="1"/>
        <v>0</v>
      </c>
      <c r="Y39" s="20"/>
      <c r="Z39" s="20"/>
      <c r="AA39" s="20"/>
      <c r="AB39" s="20"/>
      <c r="AC39" s="20"/>
      <c r="AD39" s="20"/>
      <c r="AE39" s="20"/>
      <c r="AF39" s="20"/>
      <c r="AG39" s="20"/>
    </row>
    <row r="40" spans="1:33" x14ac:dyDescent="0.2">
      <c r="A40" s="47" t="s">
        <v>76</v>
      </c>
      <c r="B40" s="47" t="s">
        <v>77</v>
      </c>
      <c r="C40" s="47">
        <v>3241</v>
      </c>
      <c r="D40" s="49"/>
      <c r="E40" s="49"/>
      <c r="F40" s="49"/>
      <c r="G40" s="49"/>
      <c r="H40" s="49"/>
      <c r="I40" s="49"/>
      <c r="J40" s="51"/>
      <c r="K40" s="17"/>
      <c r="L40" s="49"/>
      <c r="M40" s="49"/>
      <c r="N40" s="52"/>
      <c r="O40" s="49"/>
      <c r="P40" s="49"/>
      <c r="Q40" s="51"/>
      <c r="R40" s="51"/>
      <c r="S40" s="92"/>
      <c r="T40" s="86"/>
      <c r="U40" s="87"/>
      <c r="V40" s="53">
        <f t="shared" si="3"/>
        <v>0</v>
      </c>
      <c r="W40" s="19"/>
      <c r="X40" s="1">
        <f t="shared" si="1"/>
        <v>0</v>
      </c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x14ac:dyDescent="0.2">
      <c r="A41" s="47" t="s">
        <v>68</v>
      </c>
      <c r="B41" s="47" t="s">
        <v>69</v>
      </c>
      <c r="C41" s="47">
        <v>3250</v>
      </c>
      <c r="D41" s="49"/>
      <c r="E41" s="49"/>
      <c r="F41" s="66"/>
      <c r="G41" s="49"/>
      <c r="H41" s="49"/>
      <c r="I41" s="49"/>
      <c r="J41" s="51"/>
      <c r="K41" s="48"/>
      <c r="L41" s="49"/>
      <c r="M41" s="49"/>
      <c r="N41" s="52"/>
      <c r="O41" s="49"/>
      <c r="P41" s="49"/>
      <c r="Q41" s="51"/>
      <c r="R41" s="51"/>
      <c r="S41" s="86"/>
      <c r="T41" s="86"/>
      <c r="U41" s="87"/>
      <c r="V41" s="53">
        <f t="shared" si="3"/>
        <v>0</v>
      </c>
      <c r="X41" s="1">
        <f t="shared" si="1"/>
        <v>0</v>
      </c>
    </row>
    <row r="42" spans="1:33" x14ac:dyDescent="0.2">
      <c r="A42" s="47" t="s">
        <v>43</v>
      </c>
      <c r="B42" s="47" t="s">
        <v>44</v>
      </c>
      <c r="C42" s="47">
        <v>3266</v>
      </c>
      <c r="D42" s="15"/>
      <c r="E42" s="15"/>
      <c r="F42" s="15"/>
      <c r="G42" s="15"/>
      <c r="H42" s="15"/>
      <c r="I42" s="15"/>
      <c r="J42" s="16"/>
      <c r="K42" s="17"/>
      <c r="L42" s="15"/>
      <c r="M42" s="15"/>
      <c r="N42" s="18"/>
      <c r="O42" s="15"/>
      <c r="P42" s="15"/>
      <c r="Q42" s="16"/>
      <c r="R42" s="16"/>
      <c r="S42" s="82"/>
      <c r="T42" s="82"/>
      <c r="U42" s="84"/>
      <c r="V42" s="53">
        <f t="shared" si="3"/>
        <v>0</v>
      </c>
      <c r="X42" s="1">
        <f t="shared" si="1"/>
        <v>0</v>
      </c>
    </row>
    <row r="43" spans="1:33" x14ac:dyDescent="0.2">
      <c r="A43" s="47" t="s">
        <v>82</v>
      </c>
      <c r="B43" s="47" t="s">
        <v>83</v>
      </c>
      <c r="C43" s="47">
        <v>3271</v>
      </c>
      <c r="D43" s="49"/>
      <c r="E43" s="66"/>
      <c r="F43" s="66"/>
      <c r="G43" s="49"/>
      <c r="H43" s="49"/>
      <c r="I43" s="49"/>
      <c r="J43" s="51"/>
      <c r="K43" s="17"/>
      <c r="L43" s="96"/>
      <c r="M43" s="49"/>
      <c r="N43" s="52"/>
      <c r="O43" s="49"/>
      <c r="P43" s="49"/>
      <c r="Q43" s="97"/>
      <c r="R43" s="51"/>
      <c r="S43" s="86"/>
      <c r="T43" s="86"/>
      <c r="U43" s="87"/>
      <c r="V43" s="53">
        <f>SUM(D43:U43)-L43-Q43</f>
        <v>0</v>
      </c>
      <c r="W43" s="19"/>
      <c r="X43" s="1">
        <f t="shared" si="1"/>
        <v>0</v>
      </c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x14ac:dyDescent="0.2">
      <c r="A44" s="47" t="s">
        <v>95</v>
      </c>
      <c r="B44" s="47" t="s">
        <v>59</v>
      </c>
      <c r="C44" s="47">
        <v>3291</v>
      </c>
      <c r="D44" s="49"/>
      <c r="E44" s="66"/>
      <c r="F44" s="66"/>
      <c r="G44" s="49"/>
      <c r="H44" s="49"/>
      <c r="I44" s="49"/>
      <c r="J44" s="51"/>
      <c r="K44" s="48"/>
      <c r="L44" s="49"/>
      <c r="M44" s="49"/>
      <c r="N44" s="52"/>
      <c r="O44" s="49"/>
      <c r="P44" s="49"/>
      <c r="Q44" s="51"/>
      <c r="R44" s="51"/>
      <c r="S44" s="86"/>
      <c r="T44" s="86"/>
      <c r="U44" s="87"/>
      <c r="V44" s="53">
        <f t="shared" ref="V44:V51" si="4">SUM(D44:U44)</f>
        <v>0</v>
      </c>
      <c r="X44" s="1">
        <f t="shared" si="1"/>
        <v>0</v>
      </c>
    </row>
    <row r="45" spans="1:33" x14ac:dyDescent="0.2">
      <c r="A45" s="74" t="s">
        <v>84</v>
      </c>
      <c r="B45" s="74" t="s">
        <v>78</v>
      </c>
      <c r="C45" s="47">
        <v>3296</v>
      </c>
      <c r="D45" s="49"/>
      <c r="E45" s="49"/>
      <c r="F45" s="49"/>
      <c r="G45" s="49"/>
      <c r="H45" s="49"/>
      <c r="I45" s="49"/>
      <c r="J45" s="51"/>
      <c r="K45" s="17"/>
      <c r="L45" s="49"/>
      <c r="M45" s="49"/>
      <c r="N45" s="52"/>
      <c r="O45" s="49"/>
      <c r="P45" s="49"/>
      <c r="Q45" s="51"/>
      <c r="R45" s="51"/>
      <c r="S45" s="86"/>
      <c r="T45" s="86"/>
      <c r="U45" s="87"/>
      <c r="V45" s="53">
        <f t="shared" si="4"/>
        <v>0</v>
      </c>
      <c r="W45" s="19"/>
      <c r="X45" s="1">
        <f t="shared" si="1"/>
        <v>0</v>
      </c>
      <c r="Y45" s="20"/>
      <c r="Z45" s="19"/>
      <c r="AA45" s="20"/>
      <c r="AB45" s="20"/>
      <c r="AC45" s="20"/>
      <c r="AD45" s="20"/>
      <c r="AE45" s="20"/>
      <c r="AF45" s="20"/>
      <c r="AG45" s="20"/>
    </row>
    <row r="46" spans="1:33" x14ac:dyDescent="0.2">
      <c r="A46" s="47" t="s">
        <v>15</v>
      </c>
      <c r="B46" s="47" t="s">
        <v>78</v>
      </c>
      <c r="C46" s="47">
        <v>3297</v>
      </c>
      <c r="D46" s="49"/>
      <c r="E46" s="49"/>
      <c r="F46" s="49"/>
      <c r="G46" s="49"/>
      <c r="H46" s="49"/>
      <c r="I46" s="49"/>
      <c r="J46" s="49"/>
      <c r="K46" s="47"/>
      <c r="L46" s="49"/>
      <c r="M46" s="49"/>
      <c r="N46" s="49"/>
      <c r="O46" s="49"/>
      <c r="P46" s="49"/>
      <c r="Q46" s="49"/>
      <c r="R46" s="49"/>
      <c r="S46" s="86"/>
      <c r="T46" s="86"/>
      <c r="U46" s="86"/>
      <c r="V46" s="53">
        <f t="shared" si="4"/>
        <v>0</v>
      </c>
      <c r="W46" s="19"/>
      <c r="X46" s="1">
        <f t="shared" si="1"/>
        <v>0</v>
      </c>
      <c r="Y46" s="20"/>
      <c r="Z46" s="20"/>
      <c r="AA46" s="20"/>
      <c r="AB46" s="20"/>
      <c r="AC46" s="20"/>
      <c r="AD46" s="20"/>
      <c r="AE46" s="20"/>
      <c r="AF46" s="20"/>
      <c r="AG46" s="20"/>
    </row>
    <row r="47" spans="1:33" x14ac:dyDescent="0.2">
      <c r="A47" s="47" t="s">
        <v>79</v>
      </c>
      <c r="B47" s="47" t="s">
        <v>80</v>
      </c>
      <c r="C47" s="47">
        <v>3312</v>
      </c>
      <c r="D47" s="49"/>
      <c r="E47" s="49"/>
      <c r="F47" s="49"/>
      <c r="G47" s="49"/>
      <c r="H47" s="49"/>
      <c r="I47" s="49"/>
      <c r="J47" s="51"/>
      <c r="K47" s="15"/>
      <c r="L47" s="49"/>
      <c r="M47" s="49"/>
      <c r="N47" s="51"/>
      <c r="O47" s="49"/>
      <c r="P47" s="49"/>
      <c r="Q47" s="51"/>
      <c r="R47" s="51"/>
      <c r="S47" s="86"/>
      <c r="T47" s="86"/>
      <c r="U47" s="86"/>
      <c r="V47" s="53">
        <f t="shared" si="4"/>
        <v>0</v>
      </c>
      <c r="W47" s="19"/>
      <c r="X47" s="1">
        <f t="shared" si="1"/>
        <v>0</v>
      </c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x14ac:dyDescent="0.2">
      <c r="A48" s="74" t="s">
        <v>88</v>
      </c>
      <c r="B48" s="74" t="s">
        <v>89</v>
      </c>
      <c r="C48" s="47">
        <v>3349</v>
      </c>
      <c r="D48" s="49"/>
      <c r="E48" s="49"/>
      <c r="F48" s="49"/>
      <c r="G48" s="49"/>
      <c r="H48" s="49"/>
      <c r="I48" s="49"/>
      <c r="J48" s="51"/>
      <c r="K48" s="17"/>
      <c r="L48" s="49"/>
      <c r="M48" s="49"/>
      <c r="N48" s="52"/>
      <c r="O48" s="49"/>
      <c r="P48" s="49"/>
      <c r="Q48" s="51"/>
      <c r="R48" s="51"/>
      <c r="S48" s="86"/>
      <c r="T48" s="86"/>
      <c r="U48" s="87"/>
      <c r="V48" s="53">
        <f t="shared" si="4"/>
        <v>0</v>
      </c>
      <c r="X48" s="1">
        <f t="shared" si="1"/>
        <v>0</v>
      </c>
    </row>
    <row r="49" spans="1:33" x14ac:dyDescent="0.2">
      <c r="A49" s="47" t="s">
        <v>96</v>
      </c>
      <c r="B49" s="47" t="s">
        <v>97</v>
      </c>
      <c r="C49" s="47">
        <v>3352</v>
      </c>
      <c r="D49" s="49"/>
      <c r="E49" s="49"/>
      <c r="F49" s="49"/>
      <c r="G49" s="49"/>
      <c r="H49" s="49"/>
      <c r="I49" s="49"/>
      <c r="J49" s="49"/>
      <c r="K49" s="47"/>
      <c r="L49" s="49"/>
      <c r="M49" s="49"/>
      <c r="N49" s="49"/>
      <c r="O49" s="49"/>
      <c r="P49" s="49"/>
      <c r="Q49" s="49"/>
      <c r="R49" s="49"/>
      <c r="S49" s="86"/>
      <c r="T49" s="86"/>
      <c r="U49" s="86"/>
      <c r="V49" s="53">
        <f t="shared" si="4"/>
        <v>0</v>
      </c>
      <c r="W49" s="19"/>
      <c r="X49" s="1">
        <f t="shared" si="1"/>
        <v>0</v>
      </c>
      <c r="Y49" s="20"/>
      <c r="Z49" s="1"/>
      <c r="AA49" s="20"/>
      <c r="AB49" s="20"/>
      <c r="AC49" s="20"/>
      <c r="AD49" s="20"/>
      <c r="AE49" s="20"/>
      <c r="AF49" s="20"/>
      <c r="AG49" s="20"/>
    </row>
    <row r="50" spans="1:33" x14ac:dyDescent="0.2">
      <c r="A50" s="47" t="s">
        <v>98</v>
      </c>
      <c r="B50" s="47" t="s">
        <v>99</v>
      </c>
      <c r="C50" s="47">
        <v>3353</v>
      </c>
      <c r="D50" s="49"/>
      <c r="E50" s="49"/>
      <c r="F50" s="49"/>
      <c r="G50" s="49"/>
      <c r="H50" s="49"/>
      <c r="I50" s="49"/>
      <c r="J50" s="49"/>
      <c r="K50" s="15"/>
      <c r="L50" s="49"/>
      <c r="M50" s="49"/>
      <c r="N50" s="49"/>
      <c r="O50" s="49"/>
      <c r="P50" s="49"/>
      <c r="Q50" s="49"/>
      <c r="R50" s="49"/>
      <c r="S50" s="86"/>
      <c r="T50" s="86"/>
      <c r="U50" s="86"/>
      <c r="V50" s="53">
        <f t="shared" si="4"/>
        <v>0</v>
      </c>
      <c r="W50" s="19"/>
      <c r="X50" s="1">
        <f t="shared" si="1"/>
        <v>0</v>
      </c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x14ac:dyDescent="0.2">
      <c r="A51" s="47" t="s">
        <v>105</v>
      </c>
      <c r="B51" s="47" t="s">
        <v>106</v>
      </c>
      <c r="C51" s="47">
        <v>3404</v>
      </c>
      <c r="D51" s="49"/>
      <c r="E51" s="49"/>
      <c r="F51" s="49"/>
      <c r="G51" s="49"/>
      <c r="H51" s="49"/>
      <c r="I51" s="49"/>
      <c r="J51" s="49"/>
      <c r="K51" s="15"/>
      <c r="L51" s="49"/>
      <c r="M51" s="49"/>
      <c r="N51" s="49"/>
      <c r="O51" s="49"/>
      <c r="P51" s="49"/>
      <c r="Q51" s="49"/>
      <c r="R51" s="49"/>
      <c r="S51" s="86"/>
      <c r="T51" s="86"/>
      <c r="U51" s="86"/>
      <c r="V51" s="53">
        <f t="shared" si="4"/>
        <v>0</v>
      </c>
      <c r="X51" s="1">
        <f t="shared" si="1"/>
        <v>0</v>
      </c>
    </row>
  </sheetData>
  <autoFilter ref="A9:AG9">
    <sortState ref="A10:AG51">
      <sortCondition ref="C9"/>
    </sortState>
  </autoFilter>
  <mergeCells count="6">
    <mergeCell ref="S7:U7"/>
    <mergeCell ref="A7:B8"/>
    <mergeCell ref="D7:G7"/>
    <mergeCell ref="H7:J7"/>
    <mergeCell ref="L7:N7"/>
    <mergeCell ref="O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Stor Bane 2013</vt:lpstr>
      <vt:lpstr>Statistik</vt:lpstr>
      <vt:lpstr>Årsberegning</vt:lpstr>
    </vt:vector>
  </TitlesOfParts>
  <Company>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Pedersen</dc:creator>
  <cp:lastModifiedBy>Axcess A/S</cp:lastModifiedBy>
  <cp:lastPrinted>2012-04-30T06:45:14Z</cp:lastPrinted>
  <dcterms:created xsi:type="dcterms:W3CDTF">2010-06-26T13:57:49Z</dcterms:created>
  <dcterms:modified xsi:type="dcterms:W3CDTF">2013-05-07T10:27:30Z</dcterms:modified>
</cp:coreProperties>
</file>